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Polugodišnje izvršenje 2025. godine\"/>
    </mc:Choice>
  </mc:AlternateContent>
  <bookViews>
    <workbookView xWindow="0" yWindow="0" windowWidth="28800" windowHeight="12300" activeTab="1"/>
  </bookViews>
  <sheets>
    <sheet name="SAŽETAK" sheetId="6" r:id="rId1"/>
    <sheet name="Račun prihoda i rashoda" sheetId="1" r:id="rId2"/>
    <sheet name="Rashodi prema izvorima financir" sheetId="2" r:id="rId3"/>
    <sheet name="Rashodi prema funkcijskoj klasi" sheetId="3" r:id="rId4"/>
    <sheet name="Izvještaj po programskoj klasif" sheetId="5" r:id="rId5"/>
    <sheet name="Rashodi po izvorima i programim" sheetId="10" r:id="rId6"/>
    <sheet name="Račun financiranja" sheetId="8" r:id="rId7"/>
  </sheets>
  <definedNames>
    <definedName name="_xlnm.Print_Titles" localSheetId="5">'Rashodi po izvorima i programim'!#REF!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6" i="6" l="1"/>
  <c r="J15" i="6"/>
  <c r="J14" i="6"/>
  <c r="J13" i="6"/>
  <c r="J12" i="6"/>
  <c r="J10" i="6"/>
  <c r="I16" i="6"/>
  <c r="I13" i="6"/>
  <c r="I12" i="6"/>
  <c r="I10" i="6"/>
  <c r="H8" i="2"/>
  <c r="G8" i="2"/>
  <c r="H12" i="1"/>
  <c r="N6" i="10" l="1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E112" i="5"/>
  <c r="E113" i="5"/>
  <c r="E114" i="5"/>
  <c r="E115" i="5"/>
  <c r="E116" i="5"/>
  <c r="E117" i="5"/>
  <c r="E118" i="5"/>
  <c r="E119" i="5"/>
  <c r="E110" i="5"/>
  <c r="E109" i="5"/>
  <c r="E108" i="5"/>
  <c r="E107" i="5"/>
  <c r="E106" i="5"/>
  <c r="E105" i="5"/>
  <c r="E98" i="5"/>
  <c r="E99" i="5"/>
  <c r="E100" i="5"/>
  <c r="E101" i="5"/>
  <c r="E102" i="5"/>
  <c r="E103" i="5"/>
  <c r="E104" i="5"/>
  <c r="E97" i="5"/>
  <c r="E96" i="5"/>
  <c r="E95" i="5"/>
  <c r="E9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34" i="5"/>
  <c r="E33" i="5"/>
  <c r="E28" i="5"/>
  <c r="E29" i="5"/>
  <c r="E30" i="5"/>
  <c r="E31" i="5"/>
  <c r="E32" i="5"/>
  <c r="E27" i="5"/>
  <c r="E26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8" i="5"/>
  <c r="E7" i="5"/>
  <c r="E6" i="5"/>
  <c r="H7" i="3"/>
  <c r="G7" i="3"/>
  <c r="H11" i="2"/>
  <c r="H12" i="2"/>
  <c r="H13" i="2"/>
  <c r="H14" i="2"/>
  <c r="H15" i="2"/>
  <c r="H16" i="2"/>
  <c r="H17" i="2"/>
  <c r="H18" i="2"/>
  <c r="H19" i="2"/>
  <c r="H20" i="2"/>
  <c r="H21" i="2"/>
  <c r="H9" i="2"/>
  <c r="G10" i="2"/>
  <c r="G11" i="2"/>
  <c r="G12" i="2"/>
  <c r="G13" i="2"/>
  <c r="G14" i="2"/>
  <c r="G19" i="2"/>
  <c r="G21" i="2"/>
  <c r="G9" i="2"/>
  <c r="H8" i="3" l="1"/>
  <c r="H9" i="3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27" i="2"/>
  <c r="H10" i="2"/>
  <c r="G40" i="2"/>
  <c r="G38" i="2"/>
  <c r="G37" i="2"/>
  <c r="G35" i="2"/>
  <c r="G33" i="2"/>
  <c r="G32" i="2"/>
  <c r="G30" i="2"/>
  <c r="G29" i="2"/>
  <c r="G28" i="2"/>
  <c r="G27" i="2"/>
  <c r="G103" i="1"/>
  <c r="G104" i="1"/>
  <c r="G108" i="1"/>
  <c r="G109" i="1"/>
  <c r="G110" i="1"/>
  <c r="G11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8" i="1"/>
  <c r="G79" i="1"/>
  <c r="G13" i="1"/>
  <c r="G16" i="1"/>
  <c r="G17" i="1"/>
  <c r="G21" i="1"/>
  <c r="G22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52" i="1"/>
  <c r="H4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3" i="1"/>
  <c r="D96" i="5" l="1"/>
  <c r="D7" i="5"/>
  <c r="D26" i="5"/>
  <c r="C94" i="5" l="1"/>
  <c r="I14" i="6"/>
  <c r="G8" i="3" l="1"/>
  <c r="G9" i="3"/>
  <c r="G80" i="1"/>
  <c r="G81" i="1"/>
  <c r="G82" i="1"/>
  <c r="G83" i="1"/>
  <c r="G86" i="1"/>
  <c r="G88" i="1"/>
  <c r="G89" i="1"/>
  <c r="G92" i="1"/>
  <c r="G93" i="1"/>
  <c r="G94" i="1"/>
  <c r="G95" i="1"/>
  <c r="G97" i="1"/>
  <c r="G98" i="1"/>
  <c r="G99" i="1"/>
  <c r="G100" i="1"/>
  <c r="G101" i="1"/>
  <c r="G52" i="1"/>
  <c r="G50" i="1"/>
  <c r="H15" i="6" l="1"/>
  <c r="H12" i="6"/>
  <c r="G12" i="6"/>
  <c r="G16" i="6" s="1"/>
  <c r="G15" i="6"/>
  <c r="I15" i="6" l="1"/>
  <c r="H16" i="6"/>
  <c r="D109" i="5"/>
  <c r="D94" i="5"/>
  <c r="D33" i="5"/>
  <c r="D6" i="5" l="1"/>
  <c r="H27" i="6"/>
</calcChain>
</file>

<file path=xl/sharedStrings.xml><?xml version="1.0" encoding="utf-8"?>
<sst xmlns="http://schemas.openxmlformats.org/spreadsheetml/2006/main" count="1053" uniqueCount="564">
  <si>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</si>
  <si>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</si>
  <si>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</si>
  <si>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</si>
  <si>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</si>
  <si>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</si>
  <si>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</si>
  <si>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</si>
  <si>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</si>
  <si>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</si>
  <si>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</si>
  <si>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</si>
  <si>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</si>
  <si>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</si>
  <si>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</si>
  <si>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</si>
  <si>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6381</t>
  </si>
  <si>
    <t>Tekuće pomoći temeljem prijenosa EU sredstava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</si>
  <si>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</si>
  <si>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</si>
  <si>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</si>
  <si>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</si>
  <si>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</si>
  <si>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</si>
  <si>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</si>
  <si>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</si>
  <si>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</si>
  <si>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</si>
  <si>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</si>
  <si>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</si>
  <si>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</si>
  <si>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</si>
  <si>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</si>
  <si>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</si>
  <si>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68</t>
  </si>
  <si>
    <t>Kazne, upravne mjere i ostali prihodi</t>
  </si>
  <si>
    <t>683</t>
  </si>
  <si>
    <t>Ostali prihodi</t>
  </si>
  <si>
    <t>6831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</si>
  <si>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</si>
  <si>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</si>
  <si>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</si>
  <si>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</si>
  <si>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</si>
  <si>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</si>
  <si>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</si>
  <si>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</si>
  <si>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>Indeks</t>
  </si>
  <si>
    <t>BROJČANA OZNAKA I NAZIV</t>
  </si>
  <si>
    <t>UKUPNI PRIHODI</t>
  </si>
  <si>
    <t>3</t>
  </si>
  <si>
    <t>31</t>
  </si>
  <si>
    <t>311</t>
  </si>
  <si>
    <t>3111</t>
  </si>
  <si>
    <t>3113</t>
  </si>
  <si>
    <t>3114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</si>
  <si>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</si>
  <si>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</si>
  <si>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</si>
  <si>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</si>
  <si>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</si>
  <si>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</si>
  <si>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</si>
  <si>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</si>
  <si>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</si>
  <si>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3214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</si>
  <si>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</si>
  <si>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</si>
  <si>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</si>
  <si>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</si>
  <si>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</si>
  <si>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</si>
  <si>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</si>
  <si>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</si>
  <si>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</si>
  <si>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</si>
  <si>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</si>
  <si>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</si>
  <si>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</si>
  <si>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</si>
  <si>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</si>
  <si>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</si>
  <si>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</si>
  <si>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</si>
  <si>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</si>
  <si>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</si>
  <si>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</si>
  <si>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</si>
  <si>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</si>
  <si>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</si>
  <si>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</si>
  <si>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</si>
  <si>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</si>
  <si>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</si>
  <si>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</si>
  <si>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</si>
  <si>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</si>
  <si>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</si>
  <si>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</si>
  <si>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</si>
  <si>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</si>
  <si>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</si>
  <si>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</si>
  <si>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</si>
  <si>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</si>
  <si>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3236</t>
  </si>
  <si>
    <t>3237</t>
  </si>
  <si>
    <t>3238</t>
  </si>
  <si>
    <t>3239</t>
  </si>
  <si>
    <t>324</t>
  </si>
  <si>
    <t>3241</t>
  </si>
  <si>
    <t>329</t>
  </si>
  <si>
    <t>3292</t>
  </si>
  <si>
    <t>3293</t>
  </si>
  <si>
    <t>3294</t>
  </si>
  <si>
    <t>3295</t>
  </si>
  <si>
    <t>3296</t>
  </si>
  <si>
    <t>3299</t>
  </si>
  <si>
    <t>34</t>
  </si>
  <si>
    <t>343</t>
  </si>
  <si>
    <t>3431</t>
  </si>
  <si>
    <t>3433</t>
  </si>
  <si>
    <t>37</t>
  </si>
  <si>
    <t>372</t>
  </si>
  <si>
    <t>3722</t>
  </si>
  <si>
    <t>38</t>
  </si>
  <si>
    <t>381</t>
  </si>
  <si>
    <t>3812</t>
  </si>
  <si>
    <t>4</t>
  </si>
  <si>
    <t>41</t>
  </si>
  <si>
    <t>412</t>
  </si>
  <si>
    <t>4123</t>
  </si>
  <si>
    <t>42</t>
  </si>
  <si>
    <t>422</t>
  </si>
  <si>
    <t>4221</t>
  </si>
  <si>
    <t>4223</t>
  </si>
  <si>
    <t>4227</t>
  </si>
  <si>
    <t>424</t>
  </si>
  <si>
    <t>4241</t>
  </si>
  <si>
    <t>45</t>
  </si>
  <si>
    <t>451</t>
  </si>
  <si>
    <t>4511</t>
  </si>
  <si>
    <t>9222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</si>
  <si>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</si>
  <si>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</si>
  <si>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</si>
  <si>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</si>
  <si>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</si>
  <si>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</si>
  <si>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</si>
  <si>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</si>
  <si>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</si>
  <si>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</si>
  <si>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</si>
  <si>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</si>
  <si>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</si>
  <si>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</si>
  <si>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</si>
  <si>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</si>
  <si>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</si>
  <si>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</si>
  <si>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>Ostali rashodi</t>
  </si>
  <si>
    <t>Tekuće donacije u naravi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</si>
  <si>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</si>
  <si>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</si>
  <si>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</si>
  <si>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</si>
  <si>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</si>
  <si>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</si>
  <si>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Uredska oprema i namještaj</t>
  </si>
  <si>
    <t>Oprema za održavanje i zaštitu</t>
  </si>
  <si>
    <t>Uređaji, strojevi i oprema za ostale namjene</t>
  </si>
  <si>
    <t>Knjige, umjetnička djela i ostale izložbene vrijednosti</t>
  </si>
  <si>
    <t>Knjige</t>
  </si>
  <si>
    <t>Rashodi za dodatna ulaganja na nefinancijskoj imovini</t>
  </si>
  <si>
    <t>Dodatna ulaganja na građevinskim objektima</t>
  </si>
  <si>
    <t>Manjak prihoda</t>
  </si>
  <si>
    <t>Prijenosi između proračunskih korisnika istog proračuna</t>
  </si>
  <si>
    <t>Prihodi iz nadležnog proračuna</t>
  </si>
  <si>
    <t>Prihodi iz nadležnog proračuna za financiranje rashoda poslovanja</t>
  </si>
  <si>
    <t>Prihodi iz nadležnog proračuna za nabavu nefinancijske imovine</t>
  </si>
  <si>
    <t>UKUPNI RASHODI</t>
  </si>
  <si>
    <t>I. OPĆI DIO</t>
  </si>
  <si>
    <t xml:space="preserve"> RAČUN PRIHODA I RASHODA </t>
  </si>
  <si>
    <t xml:space="preserve">IZVJEŠTAJ O PRIHODIMA I RASHODIMA PREMA EKONOMSKOJ KLASIFIKACIJI </t>
  </si>
  <si>
    <t>Izvršenje</t>
  </si>
  <si>
    <t>SVEUKUPNO RASHODI</t>
  </si>
  <si>
    <t>Izvor 1.1.2</t>
  </si>
  <si>
    <t>Opći prihodi i primici (nenamjenski) - PK</t>
  </si>
  <si>
    <t>Izvor 1.1.5</t>
  </si>
  <si>
    <t>Predfinanciranje PK iz izvornih gradskih sredstava</t>
  </si>
  <si>
    <t>Izvor 1.2.1</t>
  </si>
  <si>
    <t>Decentralizirana funckija - osnovno školstvo</t>
  </si>
  <si>
    <t>Izvor 3.1.1</t>
  </si>
  <si>
    <t>Vlastiti prihodi proračunskih korisnika - PK</t>
  </si>
  <si>
    <t>Izvor 4.6.1</t>
  </si>
  <si>
    <t>Prihodi za posebne namjene - PK</t>
  </si>
  <si>
    <t>Izvor 5.1.1</t>
  </si>
  <si>
    <t>Tekuće pomoći iz državnog proračuna - PK</t>
  </si>
  <si>
    <t>Izvor 5.1.3.</t>
  </si>
  <si>
    <t>Tekuće pomoći iz državnog proračuna - projekti PK</t>
  </si>
  <si>
    <t>Izvor 5.2.1</t>
  </si>
  <si>
    <t>Tekuće pomoći iz županijskog proračuna - PK</t>
  </si>
  <si>
    <t>Izvor 5.3.1</t>
  </si>
  <si>
    <t>Kapitalne pomoći iz državnog proračuna - PK</t>
  </si>
  <si>
    <t>Izvor 5.3.3</t>
  </si>
  <si>
    <t>Kapitalne pomoći iz državnog proračuna</t>
  </si>
  <si>
    <t>Izvor 5.7.1</t>
  </si>
  <si>
    <t>Pomoći - PK</t>
  </si>
  <si>
    <t>Izvor 5.8.1</t>
  </si>
  <si>
    <t>Pomoći iz državnog proračuna temeljem prijenosa EU sredstava</t>
  </si>
  <si>
    <t>Izvor 5.8.3.</t>
  </si>
  <si>
    <t>Izvor 6.1.1</t>
  </si>
  <si>
    <t>Donacije - PK</t>
  </si>
  <si>
    <t>Izvor 6.4.1</t>
  </si>
  <si>
    <t>Donacije trgovačkih društava</t>
  </si>
  <si>
    <t>IZVJEŠTAJ O PRIHODIMA I RASHODIMA PREMA IZVORIMA FINANCIRANJA</t>
  </si>
  <si>
    <t>Obrazovanje</t>
  </si>
  <si>
    <t>Predškolsko i osnovno obrazovanje</t>
  </si>
  <si>
    <t>Osnovno obrazovanje</t>
  </si>
  <si>
    <t>Funkcijska klasifikacija 09</t>
  </si>
  <si>
    <t>Funkcijska klasifikacija 091</t>
  </si>
  <si>
    <t>Funkcijska klasifikacija 0912</t>
  </si>
  <si>
    <t>IZVJEŠTAJ O RASHODIMA PREMA FUNKCIJSKOJ KLASIFIKACIJI</t>
  </si>
  <si>
    <t>Aktivnost A100208</t>
  </si>
  <si>
    <t>STRUČNO, ADMINISTRATIVNO I TEHNIČKO OSOBLJE</t>
  </si>
  <si>
    <t>311110</t>
  </si>
  <si>
    <t>Plaće za zaposlene</t>
  </si>
  <si>
    <t>311310</t>
  </si>
  <si>
    <t>311410</t>
  </si>
  <si>
    <t>312120</t>
  </si>
  <si>
    <t>Nagrade</t>
  </si>
  <si>
    <t>312150</t>
  </si>
  <si>
    <t>Naknade za bolest, invalidnost i smrtni slučaj</t>
  </si>
  <si>
    <t>312160</t>
  </si>
  <si>
    <t>Regres za godišnji odmor</t>
  </si>
  <si>
    <t>313210</t>
  </si>
  <si>
    <t>321210</t>
  </si>
  <si>
    <t>Naknade za prijevoz na posao i s posla</t>
  </si>
  <si>
    <t>323720</t>
  </si>
  <si>
    <t>Ugovori o djelu</t>
  </si>
  <si>
    <t>312110</t>
  </si>
  <si>
    <t>Bonus za uspješan rad</t>
  </si>
  <si>
    <t>312130</t>
  </si>
  <si>
    <t>Darovi</t>
  </si>
  <si>
    <t>312140</t>
  </si>
  <si>
    <t>Otpremnine</t>
  </si>
  <si>
    <t>312190</t>
  </si>
  <si>
    <t>Ostali nenavedeni rashodi za zaposlene</t>
  </si>
  <si>
    <t>323730</t>
  </si>
  <si>
    <t>Usluge odvjetnika i pravnog savjetovanja</t>
  </si>
  <si>
    <t>329520</t>
  </si>
  <si>
    <t>Sudske pristojbe</t>
  </si>
  <si>
    <t>329550</t>
  </si>
  <si>
    <t>Novčana naknada poslodavca zbog nezapošljavanja osoba s invaliditetom</t>
  </si>
  <si>
    <t>329610</t>
  </si>
  <si>
    <t>343390</t>
  </si>
  <si>
    <t>Ostale zatezne kamate</t>
  </si>
  <si>
    <t>Aktivnost A100209</t>
  </si>
  <si>
    <t>TEKUĆE I INVESTICIJSKO ODRŽAVANJE</t>
  </si>
  <si>
    <t>322410</t>
  </si>
  <si>
    <t>Materijal i dijelovi za tekuće i investicijsko održavanje građevinskih objekata</t>
  </si>
  <si>
    <t>322420</t>
  </si>
  <si>
    <t>Materijal i dijelovi za tekuće i investicijsko održavanje postrojenja i opreme</t>
  </si>
  <si>
    <t>322440</t>
  </si>
  <si>
    <t>Ostali materijal i dijelovi za tekuće i investicijsko održavanje</t>
  </si>
  <si>
    <t>323220</t>
  </si>
  <si>
    <t>Usluge tekućeg i investicijskog održavanja postrojenja i opreme</t>
  </si>
  <si>
    <t>323210</t>
  </si>
  <si>
    <t>Usluge tekućeg i investicijskog održavanja građevinskih objekata</t>
  </si>
  <si>
    <t>922210</t>
  </si>
  <si>
    <t>Manjak prihoda poslovanja</t>
  </si>
  <si>
    <t>Aktivnost A100210</t>
  </si>
  <si>
    <t>OPĆI POSLOVNI USTANOVA OSNOVNOG ŠKOLSTVA</t>
  </si>
  <si>
    <t>372240</t>
  </si>
  <si>
    <t>Prehrana</t>
  </si>
  <si>
    <t>321110</t>
  </si>
  <si>
    <t>Dnevnice za službeni put u zemlji</t>
  </si>
  <si>
    <t>321130</t>
  </si>
  <si>
    <t>Naknade za smještaj na službenom putu u zemlji</t>
  </si>
  <si>
    <t>321150</t>
  </si>
  <si>
    <t>Naknade za prijevoz na službenom putu u zemlji</t>
  </si>
  <si>
    <t>321310</t>
  </si>
  <si>
    <t>Seminari, savjetovanja i simpoziji</t>
  </si>
  <si>
    <t>321410</t>
  </si>
  <si>
    <t>Naknada za korištenje privatnog automobila u službene svrhe</t>
  </si>
  <si>
    <t>322110</t>
  </si>
  <si>
    <t>Uredski materijal</t>
  </si>
  <si>
    <t>322120</t>
  </si>
  <si>
    <t>Literatura (publikacije, časopisi, glasila, knjige i ostalo)</t>
  </si>
  <si>
    <t>322140</t>
  </si>
  <si>
    <t>Materijal i sredstva za čišćenje i održavanje</t>
  </si>
  <si>
    <t>322160</t>
  </si>
  <si>
    <t>Materijal za higijenske potrebe i njegu</t>
  </si>
  <si>
    <t>322190</t>
  </si>
  <si>
    <t>Ostali materijal za potrebe redovnog poslovanja</t>
  </si>
  <si>
    <t>322240</t>
  </si>
  <si>
    <t>Namirnice</t>
  </si>
  <si>
    <t>322310</t>
  </si>
  <si>
    <t>Električna energija</t>
  </si>
  <si>
    <t>322330</t>
  </si>
  <si>
    <t>Plin</t>
  </si>
  <si>
    <t>323110</t>
  </si>
  <si>
    <t>Usluge telefona, telefaksa</t>
  </si>
  <si>
    <t>323130</t>
  </si>
  <si>
    <t>Poštarina (pisma, tiskanice i sl.)</t>
  </si>
  <si>
    <t>323190</t>
  </si>
  <si>
    <t>Ostale usluge za komunikaciju i prijevoz</t>
  </si>
  <si>
    <t>323310</t>
  </si>
  <si>
    <t>Elektronski mediji</t>
  </si>
  <si>
    <t>323320</t>
  </si>
  <si>
    <t>Tisak</t>
  </si>
  <si>
    <t>323410</t>
  </si>
  <si>
    <t>Opskrba vodom</t>
  </si>
  <si>
    <t>323420</t>
  </si>
  <si>
    <t>Iznošenje i odvoz smeća</t>
  </si>
  <si>
    <t>323430</t>
  </si>
  <si>
    <t>Deratizacija i dezinsekcija</t>
  </si>
  <si>
    <t>323440</t>
  </si>
  <si>
    <t>Dimnjačarske i ekološke usluge</t>
  </si>
  <si>
    <t>323490</t>
  </si>
  <si>
    <t>Ostale komunalne usluge</t>
  </si>
  <si>
    <t>323610</t>
  </si>
  <si>
    <t>Obvezni i preventivni zdravstveni pregledi zaposlenika</t>
  </si>
  <si>
    <t>323790</t>
  </si>
  <si>
    <t>Ostale intelektualne usluge</t>
  </si>
  <si>
    <t>323890</t>
  </si>
  <si>
    <t>Ostale računalne usluge</t>
  </si>
  <si>
    <t>323910</t>
  </si>
  <si>
    <t>Grafičke i tiskarske usluge, usluge kopiranja i uvezivanja i slično</t>
  </si>
  <si>
    <t>323960</t>
  </si>
  <si>
    <t>Usluge čuvanja imovine i osoba</t>
  </si>
  <si>
    <t>323990</t>
  </si>
  <si>
    <t>Ostale nespomenute usluge</t>
  </si>
  <si>
    <t>329310</t>
  </si>
  <si>
    <t>329410</t>
  </si>
  <si>
    <t>Tuzemne članarine</t>
  </si>
  <si>
    <t>329990</t>
  </si>
  <si>
    <t>343120</t>
  </si>
  <si>
    <t>Usluge platnog prometa</t>
  </si>
  <si>
    <t>321120</t>
  </si>
  <si>
    <t>Dnevnice za službeni put u inozemstvu</t>
  </si>
  <si>
    <t>321190</t>
  </si>
  <si>
    <t>Ostali rashodi za službena putovanja</t>
  </si>
  <si>
    <t>321320</t>
  </si>
  <si>
    <t>Tečajevi i stručni ispiti</t>
  </si>
  <si>
    <t>322510</t>
  </si>
  <si>
    <t>Sitni inventar</t>
  </si>
  <si>
    <t>322710</t>
  </si>
  <si>
    <t>323390</t>
  </si>
  <si>
    <t>Ostale usluge promidžbe i informiranja</t>
  </si>
  <si>
    <t>323920</t>
  </si>
  <si>
    <t>Film i izrada fotografija</t>
  </si>
  <si>
    <t>323930</t>
  </si>
  <si>
    <t>Uređenje prostora</t>
  </si>
  <si>
    <t>323950</t>
  </si>
  <si>
    <t>Usluge čišćenja, pranja i slično</t>
  </si>
  <si>
    <t>324110</t>
  </si>
  <si>
    <t>Naknade troškova službenog puta</t>
  </si>
  <si>
    <t>329220</t>
  </si>
  <si>
    <t>Premije osiguranja ostale imovine</t>
  </si>
  <si>
    <t>329530</t>
  </si>
  <si>
    <t>Javnobilježničke pristojbe</t>
  </si>
  <si>
    <t>329590</t>
  </si>
  <si>
    <t>Ostale pristojbe i naknade</t>
  </si>
  <si>
    <t>329910</t>
  </si>
  <si>
    <t>Rashodi protokola (vijenci, cvijeće, svijeće i slično)</t>
  </si>
  <si>
    <t>381290</t>
  </si>
  <si>
    <t>Ostale tekuće donacije u naravi</t>
  </si>
  <si>
    <t>381170</t>
  </si>
  <si>
    <t>Tekuće donacije građanima i kućanstvima</t>
  </si>
  <si>
    <t>372210</t>
  </si>
  <si>
    <t>Sufinanciranje cijene prijevoza</t>
  </si>
  <si>
    <t>323630</t>
  </si>
  <si>
    <t>Laboratorijske usluge</t>
  </si>
  <si>
    <t>372290</t>
  </si>
  <si>
    <t>Ostale naknade iz proračuna u naravi</t>
  </si>
  <si>
    <t>321160</t>
  </si>
  <si>
    <t>Naknade za prijevoz na službenom putu u inozemstvu</t>
  </si>
  <si>
    <t>321170</t>
  </si>
  <si>
    <t>Dnevnice per diem</t>
  </si>
  <si>
    <t>321140</t>
  </si>
  <si>
    <t>Naknade za smještaj na službenom putu u inozemstvu</t>
  </si>
  <si>
    <t>Aktivnost A100248</t>
  </si>
  <si>
    <t>MEDNI DANI</t>
  </si>
  <si>
    <t>Aktivnost A100268</t>
  </si>
  <si>
    <t>SHEMA ŠKOLSKOG VOĆA 2023/2024</t>
  </si>
  <si>
    <t>Aktivnost A100276</t>
  </si>
  <si>
    <t>Aktivnost A100277</t>
  </si>
  <si>
    <t>ŠKOLSKA SHEMA 2024/2025</t>
  </si>
  <si>
    <t>Aktivnost K100117</t>
  </si>
  <si>
    <t>KAPITALNO ULAGANJE U OSNOVNO ŠKOLSTVO</t>
  </si>
  <si>
    <t>422730</t>
  </si>
  <si>
    <t>Oprema</t>
  </si>
  <si>
    <t>451110</t>
  </si>
  <si>
    <t>412610</t>
  </si>
  <si>
    <t>Ostala nematerijalna imovina</t>
  </si>
  <si>
    <t>422110</t>
  </si>
  <si>
    <t>Računala i računalna oprema</t>
  </si>
  <si>
    <t>422310</t>
  </si>
  <si>
    <t>Oprema za grijanje, ventilaciju i hlađenje</t>
  </si>
  <si>
    <t>412310</t>
  </si>
  <si>
    <t>422120</t>
  </si>
  <si>
    <t>Uredski namještaj</t>
  </si>
  <si>
    <t>422710</t>
  </si>
  <si>
    <t>Uređaji</t>
  </si>
  <si>
    <t>424110</t>
  </si>
  <si>
    <t>422620</t>
  </si>
  <si>
    <t>Glazbeni instrumenti i oprema</t>
  </si>
  <si>
    <t>II. POSEBNI DIO</t>
  </si>
  <si>
    <t>IZVJEŠTAJ PO PROGRAMSKOJ KLASIFIKACIJI</t>
  </si>
  <si>
    <t>IZVRŠENJE FINANCIJSKOG PLANA PRORAČUNSKOG KORISNIKA DRŽAVNOG PRORAČUNA
ZA N. GODINU</t>
  </si>
  <si>
    <t>SAŽETAK  RAČUNA PRIHODA I RASHODA I RAČUNA FINANCIRANJA</t>
  </si>
  <si>
    <t>SAŽETAK RAČUNA PRIHODA I RASHODA</t>
  </si>
  <si>
    <t>TEKUĆI PLAN N.*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</si>
  <si>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</si>
  <si>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</si>
  <si>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</si>
  <si>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</si>
  <si>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</si>
  <si>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</si>
  <si>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</si>
  <si>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</si>
  <si>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</si>
  <si>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</si>
  <si>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</si>
  <si>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</si>
  <si>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</si>
  <si>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</si>
  <si>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</si>
  <si>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</si>
  <si>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</si>
  <si>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</si>
  <si>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</si>
  <si>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</si>
  <si>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</si>
  <si>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</si>
  <si>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</si>
  <si>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</si>
  <si>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IZVRŠENJE 
I.-VI.2024.</t>
  </si>
  <si>
    <t>IZVJEŠTAJ PO PROGRAMSKOJ KLASIFIKACIJI I PREMA IZVORIMA FINANCIRANJA</t>
  </si>
  <si>
    <t xml:space="preserve"> RAČUN FINANCIRANJA</t>
  </si>
  <si>
    <t xml:space="preserve">IZVJEŠTAJ RAČUNA FINANCIRANJA PREMA EKONOMSKOJ KLASIFIKACIJI </t>
  </si>
  <si>
    <t xml:space="preserve">OSTVARENJE/IZVRŠENJE 
N-1. </t>
  </si>
  <si>
    <t>IZVORNI PLAN ILI REBALANS N.*</t>
  </si>
  <si>
    <t xml:space="preserve">OSTVARENJE/IZVRŠENJE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</si>
  <si>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</si>
  <si>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</si>
  <si>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</si>
  <si>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</si>
  <si>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</si>
  <si>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</si>
  <si>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</si>
  <si>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</si>
  <si>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</si>
  <si>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IZVRŠENJE 
I.-VI.2025.</t>
  </si>
  <si>
    <t xml:space="preserve">Izvršenje I.-VI. 2024. </t>
  </si>
  <si>
    <t>Izvršenje I.-VI.2025.</t>
  </si>
  <si>
    <t>Tekuće donacije u novcu</t>
  </si>
  <si>
    <t>Sportska i glazbena oprema</t>
  </si>
  <si>
    <t>Prihodi od imovine</t>
  </si>
  <si>
    <t>Prihodi od financijske imovine</t>
  </si>
  <si>
    <t>SVEUKUPNO PRIHODI</t>
  </si>
  <si>
    <t>POMOĆNIK U NASTAVI 2024/2027</t>
  </si>
  <si>
    <t>Dnevnice za službeni put</t>
  </si>
  <si>
    <t>Aktivnost A100278</t>
  </si>
  <si>
    <t>ŠKOLSKA SHEMA 2025/2026</t>
  </si>
  <si>
    <t>Kamate na oročena sredstva i depozite po viđenjima</t>
  </si>
  <si>
    <t>31111</t>
  </si>
  <si>
    <t>31131</t>
  </si>
  <si>
    <t>31141</t>
  </si>
  <si>
    <t>31211</t>
  </si>
  <si>
    <t>31212</t>
  </si>
  <si>
    <t>31213</t>
  </si>
  <si>
    <t>31214</t>
  </si>
  <si>
    <t>31215</t>
  </si>
  <si>
    <t>31216</t>
  </si>
  <si>
    <t>31219</t>
  </si>
  <si>
    <t>31321</t>
  </si>
  <si>
    <t>32121</t>
  </si>
  <si>
    <t>32372</t>
  </si>
  <si>
    <t>32373</t>
  </si>
  <si>
    <t>32952</t>
  </si>
  <si>
    <t>32955</t>
  </si>
  <si>
    <t>32961</t>
  </si>
  <si>
    <t>34339</t>
  </si>
  <si>
    <t>32241</t>
  </si>
  <si>
    <t>32242</t>
  </si>
  <si>
    <t>32244</t>
  </si>
  <si>
    <t>32321</t>
  </si>
  <si>
    <t>32322</t>
  </si>
  <si>
    <t>92221</t>
  </si>
  <si>
    <t>OPĆI POSLOVI USTANOVA OSNOVNOG ŠKOLSTVA</t>
  </si>
  <si>
    <t>32216</t>
  </si>
  <si>
    <t>37224</t>
  </si>
  <si>
    <t>37229</t>
  </si>
  <si>
    <t>32111</t>
  </si>
  <si>
    <t>32112</t>
  </si>
  <si>
    <t>32113</t>
  </si>
  <si>
    <t>32115</t>
  </si>
  <si>
    <t>32119</t>
  </si>
  <si>
    <t>32131</t>
  </si>
  <si>
    <t>32132</t>
  </si>
  <si>
    <t>32141</t>
  </si>
  <si>
    <t>32211</t>
  </si>
  <si>
    <t>32212</t>
  </si>
  <si>
    <t>32214</t>
  </si>
  <si>
    <t>32219</t>
  </si>
  <si>
    <t>32224</t>
  </si>
  <si>
    <t>32231</t>
  </si>
  <si>
    <t>32233</t>
  </si>
  <si>
    <t>32251</t>
  </si>
  <si>
    <t>32271</t>
  </si>
  <si>
    <t>32311</t>
  </si>
  <si>
    <t>32313</t>
  </si>
  <si>
    <t>32319</t>
  </si>
  <si>
    <t>32331</t>
  </si>
  <si>
    <t>32332</t>
  </si>
  <si>
    <t>32339</t>
  </si>
  <si>
    <t>32341</t>
  </si>
  <si>
    <t>32342</t>
  </si>
  <si>
    <t>32343</t>
  </si>
  <si>
    <t>32344</t>
  </si>
  <si>
    <t>32349</t>
  </si>
  <si>
    <t>32361</t>
  </si>
  <si>
    <t>32363</t>
  </si>
  <si>
    <t>32379</t>
  </si>
  <si>
    <t>32389</t>
  </si>
  <si>
    <t>32391</t>
  </si>
  <si>
    <t>32392</t>
  </si>
  <si>
    <t>32393</t>
  </si>
  <si>
    <t>32395</t>
  </si>
  <si>
    <t>32396</t>
  </si>
  <si>
    <t>32399</t>
  </si>
  <si>
    <t>32411</t>
  </si>
  <si>
    <t>32922</t>
  </si>
  <si>
    <t>32931</t>
  </si>
  <si>
    <t>32941</t>
  </si>
  <si>
    <t>32953</t>
  </si>
  <si>
    <t>32959</t>
  </si>
  <si>
    <t>32991</t>
  </si>
  <si>
    <t>32999</t>
  </si>
  <si>
    <t>34312</t>
  </si>
  <si>
    <t>38129</t>
  </si>
  <si>
    <t>38117</t>
  </si>
  <si>
    <t>37221</t>
  </si>
  <si>
    <t>32114</t>
  </si>
  <si>
    <t>32116</t>
  </si>
  <si>
    <t>32117</t>
  </si>
  <si>
    <t>42273</t>
  </si>
  <si>
    <t>42411</t>
  </si>
  <si>
    <t>45111</t>
  </si>
  <si>
    <t>41261</t>
  </si>
  <si>
    <t>41231</t>
  </si>
  <si>
    <t>42211</t>
  </si>
  <si>
    <t>42212</t>
  </si>
  <si>
    <t>42231</t>
  </si>
  <si>
    <t>42262</t>
  </si>
  <si>
    <t>42271</t>
  </si>
  <si>
    <t>4/2.</t>
  </si>
  <si>
    <t>4/3.</t>
  </si>
  <si>
    <t>5=4/2*100</t>
  </si>
  <si>
    <t>6=4/3*100</t>
  </si>
  <si>
    <t>Financijski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</si>
</sst>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#,##0.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0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1" fillId="0" borderId="0"/>
  </cellStyleXfs>
  <cellXfs count="218">
    <xf numFmtId="0" fontId="0" fillId="0" borderId="0" xfId="0"/>
    <xf numFmtId="0" fontId="0" fillId="0" borderId="0" xfId="0" applyFill="1"/>
    <xf numFmtId="0" fontId="2" fillId="0" borderId="0" xfId="0" applyFont="1" applyAlignment="1">
      <alignment horizontal="center"/>
    </xf>
    <xf numFmtId="0" fontId="0" fillId="2" borderId="0" xfId="0" applyFont="1" applyFill="1"/>
    <xf numFmtId="0" fontId="3" fillId="3" borderId="1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1" xfId="0" applyNumberFormat="1" applyFont="1" applyBorder="1"/>
    <xf numFmtId="0" fontId="10" fillId="0" borderId="1" xfId="0" applyFont="1" applyBorder="1" applyAlignment="1">
      <alignment vertical="top"/>
    </xf>
    <xf numFmtId="4" fontId="10" fillId="0" borderId="1" xfId="0" applyNumberFormat="1" applyFont="1" applyBorder="1"/>
    <xf numFmtId="10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4" fontId="7" fillId="0" borderId="1" xfId="0" applyNumberFormat="1" applyFont="1" applyBorder="1" applyAlignment="1">
      <alignment horizontal="right"/>
    </xf>
    <xf numFmtId="10" fontId="7" fillId="0" borderId="1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/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10" fontId="10" fillId="0" borderId="1" xfId="0" applyNumberFormat="1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5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top"/>
    </xf>
    <xf numFmtId="4" fontId="4" fillId="4" borderId="8" xfId="0" applyNumberFormat="1" applyFont="1" applyFill="1" applyBorder="1"/>
    <xf numFmtId="4" fontId="4" fillId="4" borderId="1" xfId="0" applyNumberFormat="1" applyFont="1" applyFill="1" applyBorder="1"/>
    <xf numFmtId="10" fontId="4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0" fontId="4" fillId="7" borderId="1" xfId="0" applyFont="1" applyFill="1" applyBorder="1"/>
    <xf numFmtId="4" fontId="0" fillId="0" borderId="0" xfId="0" applyNumberFormat="1"/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 applyProtection="1"/>
    <xf numFmtId="0" fontId="0" fillId="0" borderId="0" xfId="0" applyAlignment="1">
      <alignment horizontal="left"/>
    </xf>
    <xf numFmtId="0" fontId="22" fillId="0" borderId="0" xfId="0" applyFont="1" applyAlignment="1">
      <alignment horizontal="center" vertical="center" wrapText="1"/>
    </xf>
    <xf numFmtId="4" fontId="19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23" fillId="0" borderId="1" xfId="0" applyNumberFormat="1" applyFont="1" applyFill="1" applyBorder="1" applyAlignment="1" applyProtection="1">
      <alignment vertical="center" wrapText="1"/>
    </xf>
    <xf numFmtId="4" fontId="24" fillId="0" borderId="1" xfId="0" applyNumberFormat="1" applyFont="1" applyBorder="1" applyAlignment="1">
      <alignment horizontal="right"/>
    </xf>
    <xf numFmtId="4" fontId="25" fillId="0" borderId="1" xfId="0" applyNumberFormat="1" applyFont="1" applyFill="1" applyBorder="1" applyAlignment="1" applyProtection="1">
      <alignment horizontal="left" vertical="center" wrapText="1"/>
    </xf>
    <xf numFmtId="4" fontId="24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5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10" fillId="2" borderId="1" xfId="0" applyNumberFormat="1" applyFont="1" applyFill="1" applyBorder="1" applyAlignment="1">
      <alignment horizontal="center"/>
    </xf>
    <xf numFmtId="0" fontId="17" fillId="7" borderId="9" xfId="0" applyFont="1" applyFill="1" applyBorder="1" applyAlignment="1">
      <alignment horizontal="left" vertical="center"/>
    </xf>
    <xf numFmtId="0" fontId="21" fillId="7" borderId="10" xfId="0" applyNumberFormat="1" applyFont="1" applyFill="1" applyBorder="1" applyAlignment="1" applyProtection="1">
      <alignment vertical="center"/>
    </xf>
    <xf numFmtId="4" fontId="24" fillId="7" borderId="1" xfId="0" quotePrefix="1" applyNumberFormat="1" applyFont="1" applyFill="1" applyBorder="1" applyAlignment="1">
      <alignment horizontal="left" wrapText="1"/>
    </xf>
    <xf numFmtId="4" fontId="24" fillId="7" borderId="1" xfId="0" applyNumberFormat="1" applyFont="1" applyFill="1" applyBorder="1" applyAlignment="1" applyProtection="1">
      <alignment horizontal="center" vertical="center" wrapText="1"/>
    </xf>
    <xf numFmtId="4" fontId="19" fillId="7" borderId="1" xfId="0" applyNumberFormat="1" applyFont="1" applyFill="1" applyBorder="1" applyAlignment="1" applyProtection="1">
      <alignment horizontal="center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4" fontId="23" fillId="0" borderId="1" xfId="0" applyNumberFormat="1" applyFont="1" applyFill="1" applyBorder="1" applyAlignment="1" applyProtection="1">
      <alignment horizontal="center" vertical="center"/>
    </xf>
    <xf numFmtId="4" fontId="24" fillId="0" borderId="1" xfId="0" applyNumberFormat="1" applyFont="1" applyFill="1" applyBorder="1" applyAlignment="1">
      <alignment horizontal="center"/>
    </xf>
    <xf numFmtId="4" fontId="23" fillId="7" borderId="1" xfId="0" applyNumberFormat="1" applyFont="1" applyFill="1" applyBorder="1" applyAlignment="1" applyProtection="1">
      <alignment horizontal="center" vertical="center"/>
    </xf>
    <xf numFmtId="4" fontId="24" fillId="7" borderId="1" xfId="0" applyNumberFormat="1" applyFont="1" applyFill="1" applyBorder="1" applyAlignment="1">
      <alignment horizontal="center"/>
    </xf>
    <xf numFmtId="10" fontId="15" fillId="0" borderId="1" xfId="0" applyNumberFormat="1" applyFont="1" applyFill="1" applyBorder="1" applyAlignment="1">
      <alignment horizontal="center"/>
    </xf>
    <xf numFmtId="10" fontId="15" fillId="7" borderId="1" xfId="0" applyNumberFormat="1" applyFont="1" applyFill="1" applyBorder="1" applyAlignment="1">
      <alignment horizontal="center"/>
    </xf>
    <xf numFmtId="0" fontId="26" fillId="5" borderId="1" xfId="0" applyFont="1" applyFill="1" applyBorder="1" applyAlignment="1" applyProtection="1">
      <alignment vertical="center" wrapText="1" readingOrder="1"/>
      <protection locked="0"/>
    </xf>
    <xf numFmtId="0" fontId="0" fillId="2" borderId="0" xfId="0" applyFont="1" applyFill="1" applyAlignment="1">
      <alignment horizontal="center"/>
    </xf>
    <xf numFmtId="0" fontId="26" fillId="5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/>
    </xf>
    <xf numFmtId="4" fontId="5" fillId="7" borderId="1" xfId="0" applyNumberFormat="1" applyFont="1" applyFill="1" applyBorder="1"/>
    <xf numFmtId="10" fontId="5" fillId="7" borderId="1" xfId="0" applyNumberFormat="1" applyFont="1" applyFill="1" applyBorder="1" applyAlignment="1">
      <alignment horizontal="center"/>
    </xf>
    <xf numFmtId="0" fontId="19" fillId="4" borderId="1" xfId="0" quotePrefix="1" applyNumberFormat="1" applyFont="1" applyFill="1" applyBorder="1" applyAlignment="1" applyProtection="1">
      <alignment horizontal="center" vertical="center" wrapText="1"/>
    </xf>
    <xf numFmtId="0" fontId="20" fillId="4" borderId="1" xfId="0" quotePrefix="1" applyNumberFormat="1" applyFont="1" applyFill="1" applyBorder="1" applyAlignment="1" applyProtection="1">
      <alignment horizontal="center" vertical="center" wrapTex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20" fillId="4" borderId="1" xfId="0" quotePrefix="1" applyNumberFormat="1" applyFont="1" applyFill="1" applyBorder="1" applyAlignment="1" applyProtection="1">
      <alignment horizontal="center" vertical="center"/>
    </xf>
    <xf numFmtId="4" fontId="23" fillId="4" borderId="1" xfId="0" applyNumberFormat="1" applyFont="1" applyFill="1" applyBorder="1" applyAlignment="1" applyProtection="1">
      <alignment horizontal="center" vertical="center" wrapText="1"/>
    </xf>
    <xf numFmtId="4" fontId="24" fillId="4" borderId="1" xfId="0" applyNumberFormat="1" applyFont="1" applyFill="1" applyBorder="1" applyAlignment="1" applyProtection="1">
      <alignment horizontal="center" wrapText="1"/>
    </xf>
    <xf numFmtId="10" fontId="15" fillId="4" borderId="1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horizontal="right"/>
    </xf>
    <xf numFmtId="4" fontId="24" fillId="4" borderId="1" xfId="0" applyNumberFormat="1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16" fontId="26" fillId="7" borderId="1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/>
    <xf numFmtId="4" fontId="24" fillId="7" borderId="1" xfId="0" applyNumberFormat="1" applyFont="1" applyFill="1" applyBorder="1" applyAlignment="1" applyProtection="1">
      <alignment horizontal="left" vertical="center" wrapText="1"/>
    </xf>
    <xf numFmtId="4" fontId="24" fillId="4" borderId="1" xfId="0" applyNumberFormat="1" applyFont="1" applyFill="1" applyBorder="1" applyAlignment="1">
      <alignment horizontal="right"/>
    </xf>
    <xf numFmtId="4" fontId="24" fillId="7" borderId="1" xfId="0" quotePrefix="1" applyNumberFormat="1" applyFont="1" applyFill="1" applyBorder="1" applyAlignment="1">
      <alignment horizontal="center" wrapText="1"/>
    </xf>
    <xf numFmtId="4" fontId="23" fillId="4" borderId="1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vertical="center" wrapText="1"/>
    </xf>
    <xf numFmtId="0" fontId="19" fillId="8" borderId="8" xfId="0" applyNumberFormat="1" applyFont="1" applyFill="1" applyBorder="1" applyAlignment="1" applyProtection="1">
      <alignment horizontal="center" vertical="center" wrapText="1"/>
    </xf>
    <xf numFmtId="0" fontId="20" fillId="8" borderId="8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3" fontId="15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1" xfId="0" quotePrefix="1" applyFont="1" applyFill="1" applyBorder="1" applyAlignment="1">
      <alignment horizontal="left" vertical="center"/>
    </xf>
    <xf numFmtId="0" fontId="21" fillId="2" borderId="1" xfId="0" quotePrefix="1" applyFont="1" applyFill="1" applyBorder="1" applyAlignment="1">
      <alignment horizontal="left" vertical="center" wrapText="1"/>
    </xf>
    <xf numFmtId="0" fontId="27" fillId="2" borderId="1" xfId="0" quotePrefix="1" applyFont="1" applyFill="1" applyBorder="1" applyAlignment="1">
      <alignment horizontal="left" vertical="center"/>
    </xf>
    <xf numFmtId="0" fontId="27" fillId="2" borderId="1" xfId="0" quotePrefix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7" fillId="2" borderId="1" xfId="0" applyNumberFormat="1" applyFont="1" applyFill="1" applyBorder="1" applyAlignment="1" applyProtection="1">
      <alignment vertical="center" wrapText="1"/>
    </xf>
    <xf numFmtId="0" fontId="21" fillId="2" borderId="1" xfId="0" applyNumberFormat="1" applyFont="1" applyFill="1" applyBorder="1" applyAlignment="1" applyProtection="1">
      <alignment vertical="center" wrapText="1"/>
    </xf>
    <xf numFmtId="3" fontId="15" fillId="2" borderId="1" xfId="0" applyNumberFormat="1" applyFont="1" applyFill="1" applyBorder="1" applyAlignment="1" applyProtection="1">
      <alignment horizontal="right" wrapText="1"/>
    </xf>
    <xf numFmtId="0" fontId="21" fillId="2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top" wrapText="1"/>
    </xf>
    <xf numFmtId="10" fontId="5" fillId="7" borderId="7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/>
    </xf>
    <xf numFmtId="0" fontId="21" fillId="0" borderId="0" xfId="1"/>
    <xf numFmtId="0" fontId="21" fillId="2" borderId="0" xfId="1" applyFill="1"/>
    <xf numFmtId="0" fontId="11" fillId="0" borderId="0" xfId="1" applyFont="1"/>
    <xf numFmtId="10" fontId="11" fillId="0" borderId="0" xfId="1" applyNumberFormat="1" applyFont="1"/>
    <xf numFmtId="0" fontId="3" fillId="3" borderId="0" xfId="1" applyFont="1" applyFill="1" applyAlignment="1" applyProtection="1">
      <alignment vertical="center" wrapText="1" readingOrder="1"/>
      <protection locked="0"/>
    </xf>
    <xf numFmtId="164" fontId="3" fillId="3" borderId="0" xfId="1" applyNumberFormat="1" applyFont="1" applyFill="1" applyAlignment="1" applyProtection="1">
      <alignment horizontal="right" vertical="center" wrapText="1" readingOrder="1"/>
      <protection locked="0"/>
    </xf>
    <xf numFmtId="0" fontId="11" fillId="2" borderId="0" xfId="1" applyFont="1" applyFill="1"/>
    <xf numFmtId="0" fontId="6" fillId="0" borderId="0" xfId="1" applyFont="1" applyAlignment="1">
      <alignment horizontal="center"/>
    </xf>
    <xf numFmtId="0" fontId="3" fillId="6" borderId="0" xfId="1" applyFont="1" applyFill="1" applyAlignment="1" applyProtection="1">
      <alignment vertical="center" wrapText="1" readingOrder="1"/>
      <protection locked="0"/>
    </xf>
    <xf numFmtId="164" fontId="3" fillId="6" borderId="0" xfId="1" applyNumberFormat="1" applyFont="1" applyFill="1" applyAlignment="1" applyProtection="1">
      <alignment horizontal="right" vertical="center" wrapText="1" readingOrder="1"/>
      <protection locked="0"/>
    </xf>
    <xf numFmtId="0" fontId="11" fillId="7" borderId="0" xfId="1" applyFont="1" applyFill="1"/>
    <xf numFmtId="0" fontId="3" fillId="5" borderId="0" xfId="1" applyFont="1" applyFill="1" applyAlignment="1" applyProtection="1">
      <alignment vertical="center" wrapText="1" readingOrder="1"/>
      <protection locked="0"/>
    </xf>
    <xf numFmtId="164" fontId="3" fillId="5" borderId="0" xfId="1" applyNumberFormat="1" applyFont="1" applyFill="1" applyAlignment="1" applyProtection="1">
      <alignment horizontal="right" vertical="center" wrapText="1" readingOrder="1"/>
      <protection locked="0"/>
    </xf>
    <xf numFmtId="0" fontId="11" fillId="4" borderId="0" xfId="1" applyFont="1" applyFill="1"/>
    <xf numFmtId="0" fontId="3" fillId="9" borderId="0" xfId="1" applyFont="1" applyFill="1" applyAlignment="1" applyProtection="1">
      <alignment vertical="center" wrapText="1" readingOrder="1"/>
      <protection locked="0"/>
    </xf>
    <xf numFmtId="164" fontId="3" fillId="9" borderId="0" xfId="1" applyNumberFormat="1" applyFont="1" applyFill="1" applyAlignment="1" applyProtection="1">
      <alignment horizontal="right" vertical="center" wrapText="1" readingOrder="1"/>
      <protection locked="0"/>
    </xf>
    <xf numFmtId="0" fontId="11" fillId="10" borderId="0" xfId="1" applyFont="1" applyFill="1"/>
    <xf numFmtId="0" fontId="26" fillId="11" borderId="0" xfId="1" applyFont="1" applyFill="1" applyAlignment="1" applyProtection="1">
      <alignment vertical="center" wrapText="1" readingOrder="1"/>
      <protection locked="0"/>
    </xf>
    <xf numFmtId="164" fontId="26" fillId="11" borderId="0" xfId="1" applyNumberFormat="1" applyFont="1" applyFill="1" applyAlignment="1" applyProtection="1">
      <alignment horizontal="right" vertical="center" wrapText="1" readingOrder="1"/>
      <protection locked="0"/>
    </xf>
    <xf numFmtId="0" fontId="5" fillId="12" borderId="0" xfId="1" applyFont="1" applyFill="1"/>
    <xf numFmtId="0" fontId="1" fillId="0" borderId="0" xfId="0" applyFont="1" applyBorder="1" applyAlignment="1">
      <alignment horizontal="left" vertical="top" wrapText="1"/>
    </xf>
    <xf numFmtId="0" fontId="19" fillId="7" borderId="9" xfId="0" quotePrefix="1" applyFont="1" applyFill="1" applyBorder="1" applyAlignment="1">
      <alignment horizontal="left" wrapText="1"/>
    </xf>
    <xf numFmtId="0" fontId="19" fillId="7" borderId="10" xfId="0" quotePrefix="1" applyFont="1" applyFill="1" applyBorder="1" applyAlignment="1">
      <alignment horizontal="left" wrapText="1"/>
    </xf>
    <xf numFmtId="0" fontId="19" fillId="7" borderId="8" xfId="0" quotePrefix="1" applyFont="1" applyFill="1" applyBorder="1" applyAlignment="1">
      <alignment horizontal="left" wrapText="1"/>
    </xf>
    <xf numFmtId="0" fontId="19" fillId="4" borderId="1" xfId="0" quotePrefix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7" fillId="0" borderId="9" xfId="0" applyNumberFormat="1" applyFont="1" applyFill="1" applyBorder="1" applyAlignment="1" applyProtection="1">
      <alignment horizontal="left" vertical="center" wrapText="1"/>
    </xf>
    <xf numFmtId="0" fontId="21" fillId="0" borderId="10" xfId="0" applyNumberFormat="1" applyFont="1" applyFill="1" applyBorder="1" applyAlignment="1" applyProtection="1">
      <alignment vertical="center" wrapText="1"/>
    </xf>
    <xf numFmtId="0" fontId="17" fillId="0" borderId="9" xfId="0" quotePrefix="1" applyNumberFormat="1" applyFont="1" applyFill="1" applyBorder="1" applyAlignment="1" applyProtection="1">
      <alignment horizontal="left" vertical="center" wrapText="1"/>
    </xf>
    <xf numFmtId="0" fontId="17" fillId="0" borderId="9" xfId="0" quotePrefix="1" applyFont="1" applyBorder="1" applyAlignment="1">
      <alignment horizontal="left" vertical="center"/>
    </xf>
    <xf numFmtId="0" fontId="21" fillId="0" borderId="10" xfId="0" applyNumberFormat="1" applyFont="1" applyFill="1" applyBorder="1" applyAlignment="1" applyProtection="1">
      <alignment vertical="center"/>
    </xf>
    <xf numFmtId="0" fontId="17" fillId="4" borderId="9" xfId="0" quotePrefix="1" applyNumberFormat="1" applyFont="1" applyFill="1" applyBorder="1" applyAlignment="1" applyProtection="1">
      <alignment horizontal="left" vertical="center" wrapText="1"/>
    </xf>
    <xf numFmtId="0" fontId="21" fillId="4" borderId="10" xfId="0" applyNumberFormat="1" applyFont="1" applyFill="1" applyBorder="1" applyAlignment="1" applyProtection="1">
      <alignment vertical="center" wrapText="1"/>
    </xf>
    <xf numFmtId="0" fontId="13" fillId="2" borderId="11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19" fillId="4" borderId="1" xfId="0" quotePrefix="1" applyFont="1" applyFill="1" applyBorder="1" applyAlignment="1">
      <alignment horizontal="center" vertical="center" wrapText="1"/>
    </xf>
    <xf numFmtId="0" fontId="20" fillId="4" borderId="9" xfId="0" quotePrefix="1" applyFont="1" applyFill="1" applyBorder="1" applyAlignment="1">
      <alignment horizontal="center" vertical="center" wrapText="1"/>
    </xf>
    <xf numFmtId="0" fontId="20" fillId="4" borderId="10" xfId="0" quotePrefix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left" vertical="center" wrapText="1"/>
    </xf>
    <xf numFmtId="0" fontId="17" fillId="7" borderId="9" xfId="0" applyNumberFormat="1" applyFont="1" applyFill="1" applyBorder="1" applyAlignment="1" applyProtection="1">
      <alignment horizontal="left" vertical="center" wrapText="1"/>
    </xf>
    <xf numFmtId="0" fontId="21" fillId="7" borderId="10" xfId="0" applyNumberFormat="1" applyFont="1" applyFill="1" applyBorder="1" applyAlignment="1" applyProtection="1">
      <alignment vertical="center" wrapText="1"/>
    </xf>
    <xf numFmtId="0" fontId="21" fillId="7" borderId="1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20" fillId="4" borderId="1" xfId="0" quotePrefix="1" applyFont="1" applyFill="1" applyBorder="1" applyAlignment="1">
      <alignment horizontal="center" wrapText="1"/>
    </xf>
    <xf numFmtId="0" fontId="20" fillId="4" borderId="9" xfId="0" quotePrefix="1" applyFont="1" applyFill="1" applyBorder="1" applyAlignment="1">
      <alignment horizontal="center" wrapText="1"/>
    </xf>
    <xf numFmtId="0" fontId="17" fillId="0" borderId="9" xfId="0" quotePrefix="1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4" fontId="5" fillId="7" borderId="5" xfId="0" applyNumberFormat="1" applyFont="1" applyFill="1" applyBorder="1" applyAlignment="1">
      <alignment horizontal="right" vertical="center"/>
    </xf>
    <xf numFmtId="4" fontId="5" fillId="7" borderId="7" xfId="0" applyNumberFormat="1" applyFont="1" applyFill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/>
    </xf>
    <xf numFmtId="10" fontId="5" fillId="7" borderId="5" xfId="0" applyNumberFormat="1" applyFont="1" applyFill="1" applyBorder="1" applyAlignment="1">
      <alignment horizontal="right" vertical="center"/>
    </xf>
    <xf numFmtId="10" fontId="5" fillId="7" borderId="7" xfId="0" applyNumberFormat="1" applyFont="1" applyFill="1" applyBorder="1" applyAlignment="1">
      <alignment horizontal="right" vertical="center"/>
    </xf>
    <xf numFmtId="10" fontId="5" fillId="7" borderId="6" xfId="0" applyNumberFormat="1" applyFont="1" applyFill="1" applyBorder="1" applyAlignment="1">
      <alignment horizontal="right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 readingOrder="1"/>
      <protection locked="0"/>
    </xf>
    <xf numFmtId="0" fontId="26" fillId="11" borderId="0" xfId="1" applyFont="1" applyFill="1" applyAlignment="1" applyProtection="1">
      <alignment vertical="center" wrapText="1" readingOrder="1"/>
      <protection locked="0"/>
    </xf>
    <xf numFmtId="0" fontId="5" fillId="12" borderId="0" xfId="1" applyFont="1" applyFill="1"/>
    <xf numFmtId="164" fontId="26" fillId="11" borderId="0" xfId="1" applyNumberFormat="1" applyFont="1" applyFill="1" applyAlignment="1" applyProtection="1">
      <alignment horizontal="right" vertical="center" wrapText="1" readingOrder="1"/>
      <protection locked="0"/>
    </xf>
    <xf numFmtId="10" fontId="26" fillId="11" borderId="0" xfId="1" applyNumberFormat="1" applyFont="1" applyFill="1" applyAlignment="1" applyProtection="1">
      <alignment horizontal="right" vertical="center" wrapText="1" readingOrder="1"/>
      <protection locked="0"/>
    </xf>
    <xf numFmtId="10" fontId="5" fillId="12" borderId="0" xfId="1" applyNumberFormat="1" applyFont="1" applyFill="1"/>
    <xf numFmtId="0" fontId="6" fillId="0" borderId="0" xfId="1" applyFont="1" applyAlignment="1">
      <alignment horizontal="center"/>
    </xf>
    <xf numFmtId="0" fontId="3" fillId="6" borderId="0" xfId="1" applyFont="1" applyFill="1" applyAlignment="1" applyProtection="1">
      <alignment vertical="center" wrapText="1" readingOrder="1"/>
      <protection locked="0"/>
    </xf>
    <xf numFmtId="0" fontId="11" fillId="7" borderId="0" xfId="1" applyFont="1" applyFill="1"/>
    <xf numFmtId="164" fontId="3" fillId="6" borderId="0" xfId="1" applyNumberFormat="1" applyFont="1" applyFill="1" applyAlignment="1" applyProtection="1">
      <alignment horizontal="right" vertical="center" wrapText="1" readingOrder="1"/>
      <protection locked="0"/>
    </xf>
    <xf numFmtId="10" fontId="3" fillId="6" borderId="0" xfId="1" applyNumberFormat="1" applyFont="1" applyFill="1" applyAlignment="1" applyProtection="1">
      <alignment horizontal="right" vertical="center" wrapText="1" readingOrder="1"/>
      <protection locked="0"/>
    </xf>
    <xf numFmtId="10" fontId="11" fillId="7" borderId="0" xfId="1" applyNumberFormat="1" applyFont="1" applyFill="1"/>
    <xf numFmtId="0" fontId="5" fillId="12" borderId="0" xfId="1" applyFont="1" applyFill="1" applyAlignment="1">
      <alignment horizontal="right"/>
    </xf>
    <xf numFmtId="10" fontId="5" fillId="12" borderId="0" xfId="1" applyNumberFormat="1" applyFont="1" applyFill="1" applyAlignment="1">
      <alignment horizontal="right"/>
    </xf>
    <xf numFmtId="0" fontId="3" fillId="9" borderId="0" xfId="1" applyFont="1" applyFill="1" applyAlignment="1" applyProtection="1">
      <alignment vertical="center" wrapText="1" readingOrder="1"/>
      <protection locked="0"/>
    </xf>
    <xf numFmtId="0" fontId="11" fillId="10" borderId="0" xfId="1" applyFont="1" applyFill="1"/>
    <xf numFmtId="164" fontId="3" fillId="9" borderId="0" xfId="1" applyNumberFormat="1" applyFont="1" applyFill="1" applyAlignment="1" applyProtection="1">
      <alignment horizontal="right" vertical="center" wrapText="1" readingOrder="1"/>
      <protection locked="0"/>
    </xf>
    <xf numFmtId="10" fontId="3" fillId="9" borderId="0" xfId="1" applyNumberFormat="1" applyFont="1" applyFill="1" applyAlignment="1" applyProtection="1">
      <alignment horizontal="right" vertical="center" wrapText="1" readingOrder="1"/>
      <protection locked="0"/>
    </xf>
    <xf numFmtId="10" fontId="11" fillId="10" borderId="0" xfId="1" applyNumberFormat="1" applyFont="1" applyFill="1"/>
    <xf numFmtId="0" fontId="3" fillId="3" borderId="0" xfId="1" applyFont="1" applyFill="1" applyAlignment="1" applyProtection="1">
      <alignment vertical="center" wrapText="1" readingOrder="1"/>
      <protection locked="0"/>
    </xf>
    <xf numFmtId="0" fontId="11" fillId="2" borderId="0" xfId="1" applyFont="1" applyFill="1"/>
    <xf numFmtId="164" fontId="3" fillId="3" borderId="0" xfId="1" applyNumberFormat="1" applyFont="1" applyFill="1" applyAlignment="1" applyProtection="1">
      <alignment horizontal="right" vertical="center" wrapText="1" readingOrder="1"/>
      <protection locked="0"/>
    </xf>
    <xf numFmtId="10" fontId="3" fillId="2" borderId="0" xfId="1" applyNumberFormat="1" applyFont="1" applyFill="1" applyAlignment="1" applyProtection="1">
      <alignment horizontal="right" vertical="center" wrapText="1" readingOrder="1"/>
      <protection locked="0"/>
    </xf>
    <xf numFmtId="10" fontId="11" fillId="2" borderId="0" xfId="1" applyNumberFormat="1" applyFont="1" applyFill="1"/>
    <xf numFmtId="10" fontId="3" fillId="0" borderId="0" xfId="1" applyNumberFormat="1" applyFont="1" applyFill="1" applyAlignment="1" applyProtection="1">
      <alignment horizontal="right" vertical="center" wrapText="1" readingOrder="1"/>
      <protection locked="0"/>
    </xf>
    <xf numFmtId="10" fontId="11" fillId="0" borderId="0" xfId="1" applyNumberFormat="1" applyFont="1" applyFill="1"/>
    <xf numFmtId="0" fontId="3" fillId="5" borderId="0" xfId="1" applyFont="1" applyFill="1" applyAlignment="1" applyProtection="1">
      <alignment vertical="center" wrapText="1" readingOrder="1"/>
      <protection locked="0"/>
    </xf>
    <xf numFmtId="0" fontId="11" fillId="4" borderId="0" xfId="1" applyFont="1" applyFill="1"/>
    <xf numFmtId="164" fontId="3" fillId="5" borderId="0" xfId="1" applyNumberFormat="1" applyFont="1" applyFill="1" applyAlignment="1" applyProtection="1">
      <alignment horizontal="right" vertical="center" wrapText="1" readingOrder="1"/>
      <protection locked="0"/>
    </xf>
    <xf numFmtId="10" fontId="3" fillId="5" borderId="0" xfId="1" applyNumberFormat="1" applyFont="1" applyFill="1" applyAlignment="1" applyProtection="1">
      <alignment horizontal="right" vertical="center" wrapText="1" readingOrder="1"/>
      <protection locked="0"/>
    </xf>
    <xf numFmtId="10" fontId="11" fillId="4" borderId="0" xfId="1" applyNumberFormat="1" applyFont="1" applyFill="1"/>
    <xf numFmtId="0" fontId="19" fillId="8" borderId="9" xfId="0" applyNumberFormat="1" applyFont="1" applyFill="1" applyBorder="1" applyAlignment="1" applyProtection="1">
      <alignment horizontal="center" vertical="center" wrapText="1"/>
    </xf>
    <xf numFmtId="0" fontId="19" fillId="8" borderId="10" xfId="0" applyNumberFormat="1" applyFont="1" applyFill="1" applyBorder="1" applyAlignment="1" applyProtection="1">
      <alignment horizontal="center" vertical="center" wrapText="1"/>
    </xf>
    <xf numFmtId="0" fontId="19" fillId="8" borderId="8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3" workbookViewId="0">
      <selection activeCell="N29" sqref="N29"/>
    </sheetView>
  </sheetViews>
  <sheetFormatPr defaultRowHeight="15" x14ac:dyDescent="0.25"/>
  <cols>
    <col min="1" max="1" width="35.140625" customWidth="1"/>
    <col min="2" max="2" width="18.140625" customWidth="1"/>
    <col min="3" max="3" width="15.42578125" customWidth="1"/>
    <col min="5" max="5" width="28" customWidth="1"/>
    <col min="6" max="6" width="24.7109375" customWidth="1"/>
    <col min="7" max="7" width="17.42578125" customWidth="1"/>
    <col min="8" max="8" width="19.42578125" customWidth="1"/>
    <col min="9" max="9" width="18.7109375" customWidth="1"/>
    <col min="10" max="10" width="20.5703125" customWidth="1"/>
  </cols>
  <sheetData>
    <row r="1" spans="1:11" ht="15.75" x14ac:dyDescent="0.25">
      <c r="A1" s="161" t="s">
        <v>411</v>
      </c>
      <c r="B1" s="161"/>
      <c r="C1" s="161"/>
      <c r="D1" s="161"/>
      <c r="E1" s="161"/>
      <c r="F1" s="161"/>
      <c r="G1" s="161"/>
      <c r="H1" s="161"/>
      <c r="I1" s="161"/>
      <c r="J1" s="161"/>
      <c r="K1" s="31"/>
    </row>
    <row r="2" spans="1:11" ht="18" x14ac:dyDescent="0.2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32"/>
    </row>
    <row r="3" spans="1:11" ht="15.75" x14ac:dyDescent="0.25">
      <c r="A3" s="161" t="s">
        <v>182</v>
      </c>
      <c r="B3" s="161"/>
      <c r="C3" s="161"/>
      <c r="D3" s="161"/>
      <c r="E3" s="161"/>
      <c r="F3" s="161"/>
      <c r="G3" s="161"/>
      <c r="H3" s="161"/>
      <c r="I3" s="161"/>
      <c r="J3" s="161"/>
      <c r="K3" s="33"/>
    </row>
    <row r="4" spans="1:11" ht="18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34"/>
    </row>
    <row r="5" spans="1:11" ht="15.75" x14ac:dyDescent="0.25">
      <c r="A5" s="161" t="s">
        <v>412</v>
      </c>
      <c r="B5" s="161"/>
      <c r="C5" s="161"/>
      <c r="D5" s="161"/>
      <c r="E5" s="161"/>
      <c r="F5" s="161"/>
      <c r="G5" s="161"/>
      <c r="H5" s="161"/>
      <c r="I5" s="161"/>
      <c r="J5" s="161"/>
      <c r="K5" s="35"/>
    </row>
    <row r="6" spans="1:11" ht="15.75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35"/>
    </row>
    <row r="7" spans="1:11" ht="18" x14ac:dyDescent="0.25">
      <c r="A7" s="163" t="s">
        <v>413</v>
      </c>
      <c r="B7" s="163"/>
      <c r="C7" s="163"/>
      <c r="D7" s="163"/>
      <c r="E7" s="163"/>
      <c r="F7" s="36"/>
      <c r="G7" s="37"/>
      <c r="H7" s="37"/>
      <c r="I7" s="38"/>
      <c r="J7" s="38"/>
    </row>
    <row r="8" spans="1:11" ht="25.5" x14ac:dyDescent="0.25">
      <c r="A8" s="154" t="s">
        <v>48</v>
      </c>
      <c r="B8" s="154"/>
      <c r="C8" s="154"/>
      <c r="D8" s="154"/>
      <c r="E8" s="154"/>
      <c r="F8" s="76" t="s">
        <v>439</v>
      </c>
      <c r="G8" s="76" t="s">
        <v>563</v>
      </c>
      <c r="H8" s="76" t="s">
        <v>455</v>
      </c>
      <c r="I8" s="76" t="s">
        <v>415</v>
      </c>
      <c r="J8" s="76" t="s">
        <v>416</v>
      </c>
    </row>
    <row r="9" spans="1:11" x14ac:dyDescent="0.25">
      <c r="A9" s="164">
        <v>1</v>
      </c>
      <c r="B9" s="164"/>
      <c r="C9" s="164"/>
      <c r="D9" s="164"/>
      <c r="E9" s="165"/>
      <c r="F9" s="77">
        <v>2</v>
      </c>
      <c r="G9" s="78">
        <v>3</v>
      </c>
      <c r="H9" s="78">
        <v>4</v>
      </c>
      <c r="I9" s="78" t="s">
        <v>561</v>
      </c>
      <c r="J9" s="78" t="s">
        <v>562</v>
      </c>
    </row>
    <row r="10" spans="1:11" x14ac:dyDescent="0.25">
      <c r="A10" s="145" t="s">
        <v>419</v>
      </c>
      <c r="B10" s="146"/>
      <c r="C10" s="146"/>
      <c r="D10" s="146"/>
      <c r="E10" s="149"/>
      <c r="F10" s="63">
        <v>877747.43</v>
      </c>
      <c r="G10" s="64">
        <v>2011369.81</v>
      </c>
      <c r="H10" s="64">
        <v>980362.49</v>
      </c>
      <c r="I10" s="67">
        <f>H10/F10</f>
        <v>1.1169072747954385</v>
      </c>
      <c r="J10" s="67">
        <f>H10/G10</f>
        <v>0.48741036338812305</v>
      </c>
    </row>
    <row r="11" spans="1:11" x14ac:dyDescent="0.25">
      <c r="A11" s="166" t="s">
        <v>420</v>
      </c>
      <c r="B11" s="149"/>
      <c r="C11" s="149"/>
      <c r="D11" s="149"/>
      <c r="E11" s="149"/>
      <c r="F11" s="63">
        <v>0</v>
      </c>
      <c r="G11" s="64">
        <v>0</v>
      </c>
      <c r="H11" s="64">
        <v>0</v>
      </c>
      <c r="I11" s="67">
        <v>0</v>
      </c>
      <c r="J11" s="67">
        <v>0</v>
      </c>
    </row>
    <row r="12" spans="1:11" x14ac:dyDescent="0.25">
      <c r="A12" s="158" t="s">
        <v>421</v>
      </c>
      <c r="B12" s="159"/>
      <c r="C12" s="159"/>
      <c r="D12" s="159"/>
      <c r="E12" s="160"/>
      <c r="F12" s="65">
        <v>877747.43</v>
      </c>
      <c r="G12" s="66">
        <f>SUM(G10:G11)</f>
        <v>2011369.81</v>
      </c>
      <c r="H12" s="66">
        <f>SUM(H10:H11)</f>
        <v>980362.49</v>
      </c>
      <c r="I12" s="68">
        <f>H12/F12</f>
        <v>1.1169072747954385</v>
      </c>
      <c r="J12" s="68">
        <f>H12/G12</f>
        <v>0.48741036338812305</v>
      </c>
    </row>
    <row r="13" spans="1:11" x14ac:dyDescent="0.25">
      <c r="A13" s="147" t="s">
        <v>422</v>
      </c>
      <c r="B13" s="146"/>
      <c r="C13" s="146"/>
      <c r="D13" s="146"/>
      <c r="E13" s="146"/>
      <c r="F13" s="49">
        <v>909255.4</v>
      </c>
      <c r="G13" s="64">
        <v>1877785.74</v>
      </c>
      <c r="H13" s="64">
        <v>1139121.8600000001</v>
      </c>
      <c r="I13" s="67">
        <f>H13/F13</f>
        <v>1.2528073630357324</v>
      </c>
      <c r="J13" s="67">
        <f>H13/G13</f>
        <v>0.60663037093891237</v>
      </c>
    </row>
    <row r="14" spans="1:11" x14ac:dyDescent="0.25">
      <c r="A14" s="148" t="s">
        <v>423</v>
      </c>
      <c r="B14" s="149"/>
      <c r="C14" s="149"/>
      <c r="D14" s="149"/>
      <c r="E14" s="149"/>
      <c r="F14" s="63">
        <v>10991.35</v>
      </c>
      <c r="G14" s="48">
        <v>188863.99</v>
      </c>
      <c r="H14" s="48">
        <v>16646.45</v>
      </c>
      <c r="I14" s="67">
        <f>H14/F14</f>
        <v>1.5145045876985084</v>
      </c>
      <c r="J14" s="67">
        <f>H14/G14</f>
        <v>8.8139883097884369E-2</v>
      </c>
    </row>
    <row r="15" spans="1:11" x14ac:dyDescent="0.25">
      <c r="A15" s="57" t="s">
        <v>424</v>
      </c>
      <c r="B15" s="58"/>
      <c r="C15" s="58"/>
      <c r="D15" s="58"/>
      <c r="E15" s="58"/>
      <c r="F15" s="65">
        <v>920246.75</v>
      </c>
      <c r="G15" s="66">
        <f>SUM(G13:G14)</f>
        <v>2066649.73</v>
      </c>
      <c r="H15" s="66">
        <f>SUM(H13:H14)</f>
        <v>1155768.31</v>
      </c>
      <c r="I15" s="68">
        <f>H15/F15</f>
        <v>1.255933052738301</v>
      </c>
      <c r="J15" s="68">
        <f>H15/G15</f>
        <v>0.5592473137670988</v>
      </c>
    </row>
    <row r="16" spans="1:11" x14ac:dyDescent="0.25">
      <c r="A16" s="150" t="s">
        <v>425</v>
      </c>
      <c r="B16" s="151"/>
      <c r="C16" s="151"/>
      <c r="D16" s="151"/>
      <c r="E16" s="151"/>
      <c r="F16" s="81">
        <v>-42499.319999999949</v>
      </c>
      <c r="G16" s="82">
        <f>G12-G15</f>
        <v>-55279.919999999925</v>
      </c>
      <c r="H16" s="82">
        <f>H12-H15</f>
        <v>-175405.82000000007</v>
      </c>
      <c r="I16" s="83">
        <f>H16/F16</f>
        <v>4.1272618008947033</v>
      </c>
      <c r="J16" s="83">
        <f>H16/G16</f>
        <v>3.1730476455103465</v>
      </c>
    </row>
    <row r="17" spans="1:11" ht="18" x14ac:dyDescent="0.25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39"/>
    </row>
    <row r="18" spans="1:11" ht="18" x14ac:dyDescent="0.25">
      <c r="A18" s="153" t="s">
        <v>426</v>
      </c>
      <c r="B18" s="153"/>
      <c r="C18" s="153"/>
      <c r="D18" s="153"/>
      <c r="E18" s="153"/>
      <c r="F18" s="36"/>
      <c r="G18" s="37"/>
      <c r="H18" s="37"/>
      <c r="I18" s="38"/>
      <c r="J18" s="38"/>
      <c r="K18" s="39"/>
    </row>
    <row r="19" spans="1:11" ht="25.5" x14ac:dyDescent="0.25">
      <c r="A19" s="154" t="s">
        <v>48</v>
      </c>
      <c r="B19" s="154"/>
      <c r="C19" s="154"/>
      <c r="D19" s="154"/>
      <c r="E19" s="154"/>
      <c r="F19" s="76" t="s">
        <v>439</v>
      </c>
      <c r="G19" s="79" t="s">
        <v>563</v>
      </c>
      <c r="H19" s="79" t="s">
        <v>455</v>
      </c>
      <c r="I19" s="79" t="s">
        <v>415</v>
      </c>
      <c r="J19" s="79" t="s">
        <v>416</v>
      </c>
    </row>
    <row r="20" spans="1:11" x14ac:dyDescent="0.25">
      <c r="A20" s="155">
        <v>1</v>
      </c>
      <c r="B20" s="156"/>
      <c r="C20" s="156"/>
      <c r="D20" s="156"/>
      <c r="E20" s="156"/>
      <c r="F20" s="80">
        <v>2</v>
      </c>
      <c r="G20" s="78">
        <v>3</v>
      </c>
      <c r="H20" s="78">
        <v>4</v>
      </c>
      <c r="I20" s="78" t="s">
        <v>561</v>
      </c>
      <c r="J20" s="78" t="s">
        <v>562</v>
      </c>
    </row>
    <row r="21" spans="1:11" x14ac:dyDescent="0.25">
      <c r="A21" s="145" t="s">
        <v>427</v>
      </c>
      <c r="B21" s="157"/>
      <c r="C21" s="157"/>
      <c r="D21" s="157"/>
      <c r="E21" s="157"/>
      <c r="F21" s="47"/>
      <c r="G21" s="46"/>
      <c r="H21" s="48">
        <v>0</v>
      </c>
      <c r="I21" s="42"/>
      <c r="J21" s="42"/>
    </row>
    <row r="22" spans="1:11" x14ac:dyDescent="0.25">
      <c r="A22" s="145" t="s">
        <v>428</v>
      </c>
      <c r="B22" s="146"/>
      <c r="C22" s="146"/>
      <c r="D22" s="146"/>
      <c r="E22" s="146"/>
      <c r="F22" s="45"/>
      <c r="G22" s="46"/>
      <c r="H22" s="48">
        <v>0</v>
      </c>
      <c r="I22" s="42"/>
      <c r="J22" s="42"/>
    </row>
    <row r="23" spans="1:11" x14ac:dyDescent="0.25">
      <c r="A23" s="140" t="s">
        <v>429</v>
      </c>
      <c r="B23" s="141"/>
      <c r="C23" s="141"/>
      <c r="D23" s="141"/>
      <c r="E23" s="142"/>
      <c r="F23" s="59"/>
      <c r="G23" s="60"/>
      <c r="H23" s="60">
        <v>0</v>
      </c>
      <c r="I23" s="61"/>
      <c r="J23" s="61"/>
    </row>
    <row r="24" spans="1:11" x14ac:dyDescent="0.25">
      <c r="A24" s="145" t="s">
        <v>430</v>
      </c>
      <c r="B24" s="146"/>
      <c r="C24" s="146"/>
      <c r="D24" s="146"/>
      <c r="E24" s="146"/>
      <c r="F24" s="49">
        <v>55279.92</v>
      </c>
      <c r="G24" s="45"/>
      <c r="H24" s="49">
        <v>44495.27</v>
      </c>
      <c r="I24" s="42"/>
      <c r="J24" s="42"/>
    </row>
    <row r="25" spans="1:11" x14ac:dyDescent="0.25">
      <c r="A25" s="145" t="s">
        <v>431</v>
      </c>
      <c r="B25" s="146"/>
      <c r="C25" s="146"/>
      <c r="D25" s="146"/>
      <c r="E25" s="146"/>
      <c r="F25" s="49"/>
      <c r="G25" s="45"/>
      <c r="H25" s="93"/>
      <c r="I25" s="42"/>
      <c r="J25" s="42"/>
    </row>
    <row r="26" spans="1:11" x14ac:dyDescent="0.25">
      <c r="A26" s="140" t="s">
        <v>432</v>
      </c>
      <c r="B26" s="141"/>
      <c r="C26" s="141"/>
      <c r="D26" s="141"/>
      <c r="E26" s="142"/>
      <c r="F26" s="96"/>
      <c r="G26" s="94"/>
      <c r="H26" s="94"/>
      <c r="I26" s="62"/>
      <c r="J26" s="62"/>
      <c r="K26" s="40"/>
    </row>
    <row r="27" spans="1:11" ht="15.75" x14ac:dyDescent="0.25">
      <c r="A27" s="143" t="s">
        <v>433</v>
      </c>
      <c r="B27" s="143"/>
      <c r="C27" s="143"/>
      <c r="D27" s="143"/>
      <c r="E27" s="143"/>
      <c r="F27" s="97">
        <v>55279.92</v>
      </c>
      <c r="G27" s="95"/>
      <c r="H27" s="85">
        <f>H24+(H16)</f>
        <v>-130910.55000000008</v>
      </c>
      <c r="I27" s="84"/>
      <c r="J27" s="84"/>
    </row>
    <row r="29" spans="1:1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1" x14ac:dyDescent="0.25">
      <c r="A30" s="144" t="s">
        <v>434</v>
      </c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1" x14ac:dyDescent="0.25">
      <c r="A31" s="144" t="s">
        <v>435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1" x14ac:dyDescent="0.25">
      <c r="A32" s="144" t="s">
        <v>436</v>
      </c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 x14ac:dyDescent="0.25">
      <c r="A33" s="144" t="s">
        <v>437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ht="35.25" customHeight="1" x14ac:dyDescent="0.25">
      <c r="A34" s="144"/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 x14ac:dyDescent="0.25">
      <c r="A35" s="139" t="s">
        <v>438</v>
      </c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0" x14ac:dyDescent="0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</row>
  </sheetData>
  <mergeCells count="31">
    <mergeCell ref="A12:E12"/>
    <mergeCell ref="A1:J1"/>
    <mergeCell ref="A2:J2"/>
    <mergeCell ref="A3:J3"/>
    <mergeCell ref="A4:J4"/>
    <mergeCell ref="A5:J5"/>
    <mergeCell ref="A6:J6"/>
    <mergeCell ref="A7:E7"/>
    <mergeCell ref="A8:E8"/>
    <mergeCell ref="A9:E9"/>
    <mergeCell ref="A10:E10"/>
    <mergeCell ref="A11:E11"/>
    <mergeCell ref="A25:E25"/>
    <mergeCell ref="A13:E13"/>
    <mergeCell ref="A14:E14"/>
    <mergeCell ref="A16:E16"/>
    <mergeCell ref="A17:J17"/>
    <mergeCell ref="A18:E18"/>
    <mergeCell ref="A19:E19"/>
    <mergeCell ref="A20:E20"/>
    <mergeCell ref="A21:E21"/>
    <mergeCell ref="A22:E22"/>
    <mergeCell ref="A23:E23"/>
    <mergeCell ref="A24:E24"/>
    <mergeCell ref="A35:J36"/>
    <mergeCell ref="A26:E26"/>
    <mergeCell ref="A27:E27"/>
    <mergeCell ref="A30:J30"/>
    <mergeCell ref="A31:J31"/>
    <mergeCell ref="A32:J32"/>
    <mergeCell ref="A33:J3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22"/>
  <sheetViews>
    <sheetView tabSelected="1" workbookViewId="0">
      <selection activeCell="E9" sqref="E9:E10"/>
    </sheetView>
  </sheetViews>
  <sheetFormatPr defaultRowHeight="15" x14ac:dyDescent="0.25"/>
  <cols>
    <col min="3" max="3" width="65.85546875" customWidth="1"/>
    <col min="4" max="4" width="22.28515625" customWidth="1"/>
    <col min="5" max="5" width="16.5703125" customWidth="1"/>
    <col min="6" max="6" width="19.7109375" customWidth="1"/>
    <col min="7" max="7" width="12.28515625" style="55" customWidth="1"/>
    <col min="8" max="8" width="9.85546875" customWidth="1"/>
    <col min="13" max="13" width="10.85546875" bestFit="1" customWidth="1"/>
  </cols>
  <sheetData>
    <row r="3" spans="2:8" ht="18.75" x14ac:dyDescent="0.3">
      <c r="C3" s="177" t="s">
        <v>182</v>
      </c>
      <c r="D3" s="177"/>
      <c r="E3" s="177"/>
      <c r="F3" s="177"/>
      <c r="G3" s="43"/>
    </row>
    <row r="4" spans="2:8" ht="8.25" customHeight="1" x14ac:dyDescent="0.3">
      <c r="C4" s="2"/>
      <c r="D4" s="2"/>
      <c r="E4" s="2"/>
      <c r="F4" s="2"/>
      <c r="G4" s="43"/>
    </row>
    <row r="5" spans="2:8" ht="18.75" x14ac:dyDescent="0.3">
      <c r="C5" s="177" t="s">
        <v>183</v>
      </c>
      <c r="D5" s="177"/>
      <c r="E5" s="177"/>
      <c r="F5" s="177"/>
      <c r="G5" s="43"/>
    </row>
    <row r="6" spans="2:8" ht="12" customHeight="1" x14ac:dyDescent="0.3">
      <c r="C6" s="2"/>
      <c r="D6" s="2"/>
      <c r="E6" s="2"/>
      <c r="F6" s="2"/>
      <c r="G6" s="43"/>
    </row>
    <row r="7" spans="2:8" ht="18.75" x14ac:dyDescent="0.3">
      <c r="C7" s="177" t="s">
        <v>184</v>
      </c>
      <c r="D7" s="177"/>
      <c r="E7" s="177"/>
      <c r="F7" s="177"/>
      <c r="G7" s="43"/>
    </row>
    <row r="9" spans="2:8" ht="15.75" customHeight="1" x14ac:dyDescent="0.25">
      <c r="B9" s="179" t="s">
        <v>49</v>
      </c>
      <c r="C9" s="179"/>
      <c r="D9" s="167" t="s">
        <v>456</v>
      </c>
      <c r="E9" s="167" t="s">
        <v>563</v>
      </c>
      <c r="F9" s="167" t="s">
        <v>457</v>
      </c>
      <c r="G9" s="167" t="s">
        <v>47</v>
      </c>
      <c r="H9" s="167" t="s">
        <v>47</v>
      </c>
    </row>
    <row r="10" spans="2:8" ht="15" customHeight="1" x14ac:dyDescent="0.25">
      <c r="B10" s="179"/>
      <c r="C10" s="179"/>
      <c r="D10" s="167"/>
      <c r="E10" s="167"/>
      <c r="F10" s="167"/>
      <c r="G10" s="167"/>
      <c r="H10" s="167"/>
    </row>
    <row r="11" spans="2:8" x14ac:dyDescent="0.25">
      <c r="B11" s="178" t="s">
        <v>48</v>
      </c>
      <c r="C11" s="178"/>
      <c r="D11" s="90">
        <v>2</v>
      </c>
      <c r="E11" s="90">
        <v>3</v>
      </c>
      <c r="F11" s="90">
        <v>4</v>
      </c>
      <c r="G11" s="91" t="s">
        <v>559</v>
      </c>
      <c r="H11" s="90" t="s">
        <v>560</v>
      </c>
    </row>
    <row r="12" spans="2:8" x14ac:dyDescent="0.25">
      <c r="B12" s="16" t="s">
        <v>0</v>
      </c>
      <c r="C12" s="11" t="s">
        <v>1</v>
      </c>
      <c r="D12" s="17">
        <v>877747.43</v>
      </c>
      <c r="E12" s="9">
        <v>2075340.75</v>
      </c>
      <c r="F12" s="9">
        <v>980362.49</v>
      </c>
      <c r="G12" s="10">
        <f>F12/D12</f>
        <v>1.1169072747954385</v>
      </c>
      <c r="H12" s="10">
        <f>F12/E12</f>
        <v>0.47238627680779649</v>
      </c>
    </row>
    <row r="13" spans="2:8" x14ac:dyDescent="0.25">
      <c r="B13" s="16" t="s">
        <v>2</v>
      </c>
      <c r="C13" s="11" t="s">
        <v>3</v>
      </c>
      <c r="D13" s="17">
        <v>817838.21</v>
      </c>
      <c r="E13" s="9">
        <v>1880869.22</v>
      </c>
      <c r="F13" s="9">
        <v>896306.4</v>
      </c>
      <c r="G13" s="10">
        <f>F13/D13</f>
        <v>1.0959458595117488</v>
      </c>
      <c r="H13" s="10">
        <f t="shared" ref="H13:H40" si="0">F13/E13</f>
        <v>0.47653839537020021</v>
      </c>
    </row>
    <row r="14" spans="2:8" x14ac:dyDescent="0.25">
      <c r="B14" s="16" t="s">
        <v>4</v>
      </c>
      <c r="C14" s="11" t="s">
        <v>5</v>
      </c>
      <c r="D14" s="17">
        <v>0</v>
      </c>
      <c r="E14" s="9">
        <v>7000</v>
      </c>
      <c r="F14" s="9">
        <v>0</v>
      </c>
      <c r="G14" s="10">
        <v>0</v>
      </c>
      <c r="H14" s="10">
        <f t="shared" si="0"/>
        <v>0</v>
      </c>
    </row>
    <row r="15" spans="2:8" x14ac:dyDescent="0.25">
      <c r="B15" s="16" t="s">
        <v>6</v>
      </c>
      <c r="C15" s="11" t="s">
        <v>7</v>
      </c>
      <c r="D15" s="17">
        <v>0</v>
      </c>
      <c r="E15" s="9">
        <v>7000</v>
      </c>
      <c r="F15" s="9">
        <v>0</v>
      </c>
      <c r="G15" s="10">
        <v>0</v>
      </c>
      <c r="H15" s="10">
        <f t="shared" si="0"/>
        <v>0</v>
      </c>
    </row>
    <row r="16" spans="2:8" x14ac:dyDescent="0.25">
      <c r="B16" s="16" t="s">
        <v>8</v>
      </c>
      <c r="C16" s="11" t="s">
        <v>9</v>
      </c>
      <c r="D16" s="17">
        <v>799448.66</v>
      </c>
      <c r="E16" s="9">
        <v>1814897.42</v>
      </c>
      <c r="F16" s="9">
        <v>871705.5</v>
      </c>
      <c r="G16" s="10">
        <f>F16/D16</f>
        <v>1.0903833399383018</v>
      </c>
      <c r="H16" s="10">
        <f t="shared" si="0"/>
        <v>0.48030565826690086</v>
      </c>
    </row>
    <row r="17" spans="2:13" x14ac:dyDescent="0.25">
      <c r="B17" s="16" t="s">
        <v>10</v>
      </c>
      <c r="C17" s="11" t="s">
        <v>11</v>
      </c>
      <c r="D17" s="17">
        <v>799448.66</v>
      </c>
      <c r="E17" s="9">
        <v>1807192.42</v>
      </c>
      <c r="F17" s="9">
        <v>871705.5</v>
      </c>
      <c r="G17" s="10">
        <f>F17/D17</f>
        <v>1.0903833399383018</v>
      </c>
      <c r="H17" s="10">
        <f t="shared" si="0"/>
        <v>0.48235345077421254</v>
      </c>
      <c r="M17" s="30"/>
    </row>
    <row r="18" spans="2:13" x14ac:dyDescent="0.25">
      <c r="B18" s="16" t="s">
        <v>12</v>
      </c>
      <c r="C18" s="11" t="s">
        <v>13</v>
      </c>
      <c r="D18" s="17">
        <v>0</v>
      </c>
      <c r="E18" s="9">
        <v>7705</v>
      </c>
      <c r="F18" s="9">
        <v>0</v>
      </c>
      <c r="G18" s="10">
        <v>0</v>
      </c>
      <c r="H18" s="10">
        <f t="shared" si="0"/>
        <v>0</v>
      </c>
      <c r="M18" s="30"/>
    </row>
    <row r="19" spans="2:13" x14ac:dyDescent="0.25">
      <c r="B19" s="16" t="s">
        <v>14</v>
      </c>
      <c r="C19" s="11" t="s">
        <v>15</v>
      </c>
      <c r="D19" s="17">
        <v>0</v>
      </c>
      <c r="E19" s="9">
        <v>17594.63</v>
      </c>
      <c r="F19" s="9">
        <v>3990.88</v>
      </c>
      <c r="G19" s="10">
        <v>0</v>
      </c>
      <c r="H19" s="10">
        <f t="shared" si="0"/>
        <v>0.22682375247447659</v>
      </c>
      <c r="M19" s="30"/>
    </row>
    <row r="20" spans="2:13" x14ac:dyDescent="0.25">
      <c r="B20" s="16" t="s">
        <v>16</v>
      </c>
      <c r="C20" s="11" t="s">
        <v>17</v>
      </c>
      <c r="D20" s="17">
        <v>0</v>
      </c>
      <c r="E20" s="9">
        <v>17594.63</v>
      </c>
      <c r="F20" s="9">
        <v>3990.88</v>
      </c>
      <c r="G20" s="10">
        <v>0</v>
      </c>
      <c r="H20" s="10">
        <f t="shared" si="0"/>
        <v>0.22682375247447659</v>
      </c>
    </row>
    <row r="21" spans="2:13" x14ac:dyDescent="0.25">
      <c r="B21" s="16">
        <v>639</v>
      </c>
      <c r="C21" s="11" t="s">
        <v>177</v>
      </c>
      <c r="D21" s="17">
        <v>18389.55</v>
      </c>
      <c r="E21" s="9">
        <v>41377.17</v>
      </c>
      <c r="F21" s="9">
        <v>20610.02</v>
      </c>
      <c r="G21" s="10">
        <f>F21/D21</f>
        <v>1.1207462934112038</v>
      </c>
      <c r="H21" s="10">
        <f t="shared" si="0"/>
        <v>0.49810124762036651</v>
      </c>
    </row>
    <row r="22" spans="2:13" x14ac:dyDescent="0.25">
      <c r="B22" s="16">
        <v>6393</v>
      </c>
      <c r="C22" s="11" t="s">
        <v>177</v>
      </c>
      <c r="D22" s="17">
        <v>18389.55</v>
      </c>
      <c r="E22" s="9">
        <v>41377.17</v>
      </c>
      <c r="F22" s="9">
        <v>20610.02</v>
      </c>
      <c r="G22" s="10">
        <f>F22/D22</f>
        <v>1.1207462934112038</v>
      </c>
      <c r="H22" s="10">
        <f t="shared" si="0"/>
        <v>0.49810124762036651</v>
      </c>
    </row>
    <row r="23" spans="2:13" x14ac:dyDescent="0.25">
      <c r="B23" s="16">
        <v>64</v>
      </c>
      <c r="C23" s="11" t="s">
        <v>460</v>
      </c>
      <c r="D23" s="17">
        <v>0</v>
      </c>
      <c r="E23" s="9">
        <v>100</v>
      </c>
      <c r="F23" s="9">
        <v>4.95</v>
      </c>
      <c r="G23" s="10">
        <v>0</v>
      </c>
      <c r="H23" s="10">
        <f t="shared" si="0"/>
        <v>4.9500000000000002E-2</v>
      </c>
    </row>
    <row r="24" spans="2:13" x14ac:dyDescent="0.25">
      <c r="B24" s="16">
        <v>641</v>
      </c>
      <c r="C24" s="11" t="s">
        <v>461</v>
      </c>
      <c r="D24" s="17">
        <v>0</v>
      </c>
      <c r="E24" s="9">
        <v>100</v>
      </c>
      <c r="F24" s="9">
        <v>4.95</v>
      </c>
      <c r="G24" s="10">
        <v>0</v>
      </c>
      <c r="H24" s="10">
        <f t="shared" si="0"/>
        <v>4.9500000000000002E-2</v>
      </c>
    </row>
    <row r="25" spans="2:13" x14ac:dyDescent="0.25">
      <c r="B25" s="16">
        <v>6413</v>
      </c>
      <c r="C25" s="11" t="s">
        <v>467</v>
      </c>
      <c r="D25" s="17">
        <v>0</v>
      </c>
      <c r="E25" s="9">
        <v>100</v>
      </c>
      <c r="F25" s="9">
        <v>4.95</v>
      </c>
      <c r="G25" s="10">
        <v>0</v>
      </c>
      <c r="H25" s="10">
        <f t="shared" si="0"/>
        <v>4.9500000000000002E-2</v>
      </c>
    </row>
    <row r="26" spans="2:13" x14ac:dyDescent="0.25">
      <c r="B26" s="16" t="s">
        <v>18</v>
      </c>
      <c r="C26" s="11" t="s">
        <v>19</v>
      </c>
      <c r="D26" s="17">
        <v>316</v>
      </c>
      <c r="E26" s="9">
        <v>2900</v>
      </c>
      <c r="F26" s="9">
        <v>150.05000000000001</v>
      </c>
      <c r="G26" s="10">
        <f t="shared" ref="G26:G35" si="1">F26/D26</f>
        <v>0.47484177215189877</v>
      </c>
      <c r="H26" s="10">
        <f t="shared" si="0"/>
        <v>5.174137931034483E-2</v>
      </c>
    </row>
    <row r="27" spans="2:13" x14ac:dyDescent="0.25">
      <c r="B27" s="16" t="s">
        <v>20</v>
      </c>
      <c r="C27" s="11" t="s">
        <v>21</v>
      </c>
      <c r="D27" s="17">
        <v>316</v>
      </c>
      <c r="E27" s="9">
        <v>2900</v>
      </c>
      <c r="F27" s="9">
        <v>150.05000000000001</v>
      </c>
      <c r="G27" s="10">
        <f t="shared" si="1"/>
        <v>0.47484177215189877</v>
      </c>
      <c r="H27" s="10">
        <f t="shared" si="0"/>
        <v>5.174137931034483E-2</v>
      </c>
    </row>
    <row r="28" spans="2:13" x14ac:dyDescent="0.25">
      <c r="B28" s="16" t="s">
        <v>22</v>
      </c>
      <c r="C28" s="11" t="s">
        <v>23</v>
      </c>
      <c r="D28" s="17">
        <v>316</v>
      </c>
      <c r="E28" s="9">
        <v>2900</v>
      </c>
      <c r="F28" s="9">
        <v>150.05000000000001</v>
      </c>
      <c r="G28" s="10">
        <f t="shared" si="1"/>
        <v>0.47484177215189877</v>
      </c>
      <c r="H28" s="10">
        <f t="shared" si="0"/>
        <v>5.174137931034483E-2</v>
      </c>
    </row>
    <row r="29" spans="2:13" x14ac:dyDescent="0.25">
      <c r="B29" s="16" t="s">
        <v>24</v>
      </c>
      <c r="C29" s="11" t="s">
        <v>25</v>
      </c>
      <c r="D29" s="17">
        <v>7910.16</v>
      </c>
      <c r="E29" s="9">
        <v>15014.34</v>
      </c>
      <c r="F29" s="9">
        <v>6988.84</v>
      </c>
      <c r="G29" s="10">
        <f t="shared" si="1"/>
        <v>0.88352700830324549</v>
      </c>
      <c r="H29" s="10">
        <f t="shared" si="0"/>
        <v>0.46547767001413315</v>
      </c>
    </row>
    <row r="30" spans="2:13" x14ac:dyDescent="0.25">
      <c r="B30" s="16" t="s">
        <v>26</v>
      </c>
      <c r="C30" s="11" t="s">
        <v>27</v>
      </c>
      <c r="D30" s="17">
        <v>1544.16</v>
      </c>
      <c r="E30" s="9">
        <v>7465.16</v>
      </c>
      <c r="F30" s="9">
        <v>6326.84</v>
      </c>
      <c r="G30" s="10">
        <f t="shared" si="1"/>
        <v>4.0972697129831106</v>
      </c>
      <c r="H30" s="10">
        <f t="shared" si="0"/>
        <v>0.84751565940984519</v>
      </c>
    </row>
    <row r="31" spans="2:13" x14ac:dyDescent="0.25">
      <c r="B31" s="16" t="s">
        <v>28</v>
      </c>
      <c r="C31" s="11" t="s">
        <v>29</v>
      </c>
      <c r="D31" s="17">
        <v>1544.16</v>
      </c>
      <c r="E31" s="9">
        <v>7465.16</v>
      </c>
      <c r="F31" s="9">
        <v>6326.84</v>
      </c>
      <c r="G31" s="10">
        <f t="shared" si="1"/>
        <v>4.0972697129831106</v>
      </c>
      <c r="H31" s="10">
        <f t="shared" si="0"/>
        <v>0.84751565940984519</v>
      </c>
    </row>
    <row r="32" spans="2:13" x14ac:dyDescent="0.25">
      <c r="B32" s="16" t="s">
        <v>30</v>
      </c>
      <c r="C32" s="11" t="s">
        <v>31</v>
      </c>
      <c r="D32" s="17">
        <v>6366</v>
      </c>
      <c r="E32" s="9">
        <v>7549.18</v>
      </c>
      <c r="F32" s="9">
        <v>662</v>
      </c>
      <c r="G32" s="10">
        <f t="shared" si="1"/>
        <v>0.10398994659126611</v>
      </c>
      <c r="H32" s="10">
        <f t="shared" si="0"/>
        <v>8.7691643330798832E-2</v>
      </c>
    </row>
    <row r="33" spans="2:8" x14ac:dyDescent="0.25">
      <c r="B33" s="16" t="s">
        <v>32</v>
      </c>
      <c r="C33" s="11" t="s">
        <v>33</v>
      </c>
      <c r="D33" s="17">
        <v>6366</v>
      </c>
      <c r="E33" s="9">
        <v>7549.18</v>
      </c>
      <c r="F33" s="9">
        <v>662</v>
      </c>
      <c r="G33" s="10">
        <f t="shared" si="1"/>
        <v>0.10398994659126611</v>
      </c>
      <c r="H33" s="10">
        <f t="shared" si="0"/>
        <v>8.7691643330798832E-2</v>
      </c>
    </row>
    <row r="34" spans="2:8" x14ac:dyDescent="0.25">
      <c r="B34" s="16">
        <v>67</v>
      </c>
      <c r="C34" s="11" t="s">
        <v>178</v>
      </c>
      <c r="D34" s="17">
        <v>51455.06</v>
      </c>
      <c r="E34" s="9">
        <v>130079.56</v>
      </c>
      <c r="F34" s="9">
        <v>76864.75</v>
      </c>
      <c r="G34" s="10">
        <f t="shared" si="1"/>
        <v>1.4938229592969088</v>
      </c>
      <c r="H34" s="10">
        <f t="shared" si="0"/>
        <v>0.59090567342017453</v>
      </c>
    </row>
    <row r="35" spans="2:8" x14ac:dyDescent="0.25">
      <c r="B35" s="16">
        <v>6711</v>
      </c>
      <c r="C35" s="11" t="s">
        <v>180</v>
      </c>
      <c r="D35" s="17">
        <v>49116.85</v>
      </c>
      <c r="E35" s="9">
        <v>114258</v>
      </c>
      <c r="F35" s="9">
        <v>76864.75</v>
      </c>
      <c r="G35" s="10">
        <f t="shared" si="1"/>
        <v>1.5649364729212074</v>
      </c>
      <c r="H35" s="10">
        <f t="shared" si="0"/>
        <v>0.67272969945211714</v>
      </c>
    </row>
    <row r="36" spans="2:8" x14ac:dyDescent="0.25">
      <c r="B36" s="16">
        <v>6712</v>
      </c>
      <c r="C36" s="11" t="s">
        <v>179</v>
      </c>
      <c r="D36" s="17">
        <v>0</v>
      </c>
      <c r="E36" s="9">
        <v>15821.56</v>
      </c>
      <c r="F36" s="9">
        <v>12831.56</v>
      </c>
      <c r="G36" s="10">
        <v>0</v>
      </c>
      <c r="H36" s="10">
        <f t="shared" si="0"/>
        <v>0.81101737123267237</v>
      </c>
    </row>
    <row r="37" spans="2:8" x14ac:dyDescent="0.25">
      <c r="B37" s="16" t="s">
        <v>34</v>
      </c>
      <c r="C37" s="11" t="s">
        <v>35</v>
      </c>
      <c r="D37" s="17">
        <v>228</v>
      </c>
      <c r="E37" s="9">
        <v>100</v>
      </c>
      <c r="F37" s="9">
        <v>47.5</v>
      </c>
      <c r="G37" s="10">
        <f>F37/D37</f>
        <v>0.20833333333333334</v>
      </c>
      <c r="H37" s="10">
        <f t="shared" si="0"/>
        <v>0.47499999999999998</v>
      </c>
    </row>
    <row r="38" spans="2:8" x14ac:dyDescent="0.25">
      <c r="B38" s="16" t="s">
        <v>36</v>
      </c>
      <c r="C38" s="11" t="s">
        <v>37</v>
      </c>
      <c r="D38" s="17">
        <v>228</v>
      </c>
      <c r="E38" s="9">
        <v>100</v>
      </c>
      <c r="F38" s="9">
        <v>47.5</v>
      </c>
      <c r="G38" s="10">
        <f>F38/D38</f>
        <v>0.20833333333333334</v>
      </c>
      <c r="H38" s="10">
        <f t="shared" si="0"/>
        <v>0.47499999999999998</v>
      </c>
    </row>
    <row r="39" spans="2:8" x14ac:dyDescent="0.25">
      <c r="B39" s="16" t="s">
        <v>38</v>
      </c>
      <c r="C39" s="11" t="s">
        <v>37</v>
      </c>
      <c r="D39" s="17">
        <v>228</v>
      </c>
      <c r="E39" s="9">
        <v>100</v>
      </c>
      <c r="F39" s="9">
        <v>47.5</v>
      </c>
      <c r="G39" s="10">
        <f>F39/D39</f>
        <v>0.20833333333333334</v>
      </c>
      <c r="H39" s="10">
        <f t="shared" si="0"/>
        <v>0.47499999999999998</v>
      </c>
    </row>
    <row r="40" spans="2:8" x14ac:dyDescent="0.25">
      <c r="B40" s="16" t="s">
        <v>39</v>
      </c>
      <c r="C40" s="11" t="s">
        <v>40</v>
      </c>
      <c r="D40" s="17">
        <v>55279.92</v>
      </c>
      <c r="E40" s="17">
        <v>44495.27</v>
      </c>
      <c r="F40" s="9">
        <v>24996.21</v>
      </c>
      <c r="G40" s="10">
        <f>F40/D40</f>
        <v>0.4521752202246313</v>
      </c>
      <c r="H40" s="10">
        <f t="shared" si="0"/>
        <v>0.56177229624632008</v>
      </c>
    </row>
    <row r="41" spans="2:8" x14ac:dyDescent="0.25">
      <c r="B41" s="16" t="s">
        <v>41</v>
      </c>
      <c r="C41" s="11" t="s">
        <v>42</v>
      </c>
      <c r="D41" s="17">
        <v>0</v>
      </c>
      <c r="E41" s="17">
        <v>0</v>
      </c>
      <c r="F41" s="9">
        <v>0</v>
      </c>
      <c r="G41" s="10">
        <v>0</v>
      </c>
      <c r="H41" s="10">
        <v>0</v>
      </c>
    </row>
    <row r="42" spans="2:8" x14ac:dyDescent="0.25">
      <c r="B42" s="16" t="s">
        <v>43</v>
      </c>
      <c r="C42" s="11" t="s">
        <v>44</v>
      </c>
      <c r="D42" s="17">
        <v>0</v>
      </c>
      <c r="E42" s="17">
        <v>0</v>
      </c>
      <c r="F42" s="9">
        <v>0</v>
      </c>
      <c r="G42" s="10">
        <v>0</v>
      </c>
      <c r="H42" s="10">
        <v>0</v>
      </c>
    </row>
    <row r="43" spans="2:8" x14ac:dyDescent="0.25">
      <c r="B43" s="16" t="s">
        <v>45</v>
      </c>
      <c r="C43" s="11" t="s">
        <v>46</v>
      </c>
      <c r="D43" s="17">
        <v>55279.92</v>
      </c>
      <c r="E43" s="17">
        <v>44495.27</v>
      </c>
      <c r="F43" s="9">
        <v>24996.21</v>
      </c>
      <c r="G43" s="10">
        <f>F43/D43</f>
        <v>0.4521752202246313</v>
      </c>
      <c r="H43" s="10">
        <f>F43/E43</f>
        <v>0.56177229624632008</v>
      </c>
    </row>
    <row r="44" spans="2:8" x14ac:dyDescent="0.25">
      <c r="B44" s="19"/>
      <c r="C44" s="20"/>
      <c r="D44" s="17"/>
      <c r="E44" s="9"/>
      <c r="F44" s="9"/>
      <c r="G44" s="51"/>
      <c r="H44" s="18"/>
    </row>
    <row r="45" spans="2:8" x14ac:dyDescent="0.25">
      <c r="B45" s="19"/>
      <c r="C45" s="20"/>
      <c r="D45" s="17"/>
      <c r="E45" s="9"/>
      <c r="F45" s="9"/>
      <c r="G45" s="51"/>
      <c r="H45" s="18"/>
    </row>
    <row r="46" spans="2:8" x14ac:dyDescent="0.25">
      <c r="B46" s="19"/>
      <c r="C46" s="20"/>
      <c r="D46" s="17"/>
      <c r="E46" s="9"/>
      <c r="F46" s="9"/>
      <c r="G46" s="51"/>
      <c r="H46" s="18"/>
    </row>
    <row r="47" spans="2:8" x14ac:dyDescent="0.25">
      <c r="B47" s="19"/>
      <c r="C47" s="20"/>
      <c r="D47" s="17"/>
      <c r="E47" s="9"/>
      <c r="F47" s="9"/>
      <c r="G47" s="51"/>
      <c r="H47" s="18"/>
    </row>
    <row r="48" spans="2:8" x14ac:dyDescent="0.25">
      <c r="B48" s="14"/>
      <c r="C48" s="15"/>
      <c r="D48" s="12"/>
      <c r="E48" s="7"/>
      <c r="F48" s="7"/>
      <c r="G48" s="52"/>
      <c r="H48" s="13"/>
    </row>
    <row r="49" spans="2:8" ht="15" customHeight="1" x14ac:dyDescent="0.25">
      <c r="B49" s="176" t="s">
        <v>181</v>
      </c>
      <c r="C49" s="176"/>
      <c r="D49" s="168">
        <v>920246.75</v>
      </c>
      <c r="E49" s="168">
        <v>2075340.75</v>
      </c>
      <c r="F49" s="168">
        <v>1155768.31</v>
      </c>
      <c r="G49" s="53"/>
      <c r="H49" s="171">
        <f>F49/E49</f>
        <v>0.55690532265605064</v>
      </c>
    </row>
    <row r="50" spans="2:8" ht="15" customHeight="1" x14ac:dyDescent="0.25">
      <c r="B50" s="176"/>
      <c r="C50" s="176"/>
      <c r="D50" s="169"/>
      <c r="E50" s="169"/>
      <c r="F50" s="169"/>
      <c r="G50" s="116">
        <f>F49/D49</f>
        <v>1.255933052738301</v>
      </c>
      <c r="H50" s="172"/>
    </row>
    <row r="51" spans="2:8" s="1" customFormat="1" ht="15" customHeight="1" x14ac:dyDescent="0.25">
      <c r="B51" s="174" t="s">
        <v>48</v>
      </c>
      <c r="C51" s="175"/>
      <c r="D51" s="170"/>
      <c r="E51" s="170"/>
      <c r="F51" s="170"/>
      <c r="G51" s="54"/>
      <c r="H51" s="173"/>
    </row>
    <row r="52" spans="2:8" x14ac:dyDescent="0.25">
      <c r="B52" s="11" t="s">
        <v>50</v>
      </c>
      <c r="C52" s="11" t="s">
        <v>78</v>
      </c>
      <c r="D52" s="17">
        <v>909255.4</v>
      </c>
      <c r="E52" s="17">
        <v>2041710.94</v>
      </c>
      <c r="F52" s="9">
        <v>1139121.8600000001</v>
      </c>
      <c r="G52" s="10">
        <f t="shared" ref="G52:G73" si="2">F52/D52</f>
        <v>1.2528073630357324</v>
      </c>
      <c r="H52" s="10">
        <f t="shared" ref="H52:H83" si="3">F52/E52</f>
        <v>0.55792513900131235</v>
      </c>
    </row>
    <row r="53" spans="2:8" x14ac:dyDescent="0.25">
      <c r="B53" s="11" t="s">
        <v>51</v>
      </c>
      <c r="C53" s="11" t="s">
        <v>79</v>
      </c>
      <c r="D53" s="17">
        <v>741629.14</v>
      </c>
      <c r="E53" s="17">
        <v>1689930</v>
      </c>
      <c r="F53" s="9">
        <v>963426.15</v>
      </c>
      <c r="G53" s="10">
        <f t="shared" si="2"/>
        <v>1.2990672804469361</v>
      </c>
      <c r="H53" s="10">
        <f t="shared" si="3"/>
        <v>0.57009825850774887</v>
      </c>
    </row>
    <row r="54" spans="2:8" x14ac:dyDescent="0.25">
      <c r="B54" s="11" t="s">
        <v>52</v>
      </c>
      <c r="C54" s="11" t="s">
        <v>80</v>
      </c>
      <c r="D54" s="17">
        <v>617819.68999999994</v>
      </c>
      <c r="E54" s="17">
        <v>1335400</v>
      </c>
      <c r="F54" s="9">
        <v>811462.42</v>
      </c>
      <c r="G54" s="10">
        <f t="shared" si="2"/>
        <v>1.3134291980885233</v>
      </c>
      <c r="H54" s="10">
        <f t="shared" si="3"/>
        <v>0.60765494982776702</v>
      </c>
    </row>
    <row r="55" spans="2:8" x14ac:dyDescent="0.25">
      <c r="B55" s="11" t="s">
        <v>53</v>
      </c>
      <c r="C55" s="11" t="s">
        <v>81</v>
      </c>
      <c r="D55" s="17">
        <v>603097.43999999994</v>
      </c>
      <c r="E55" s="17">
        <v>1307400</v>
      </c>
      <c r="F55" s="9">
        <v>793618.75</v>
      </c>
      <c r="G55" s="10">
        <f t="shared" si="2"/>
        <v>1.3159046902934957</v>
      </c>
      <c r="H55" s="10">
        <f t="shared" si="3"/>
        <v>0.60702061343123759</v>
      </c>
    </row>
    <row r="56" spans="2:8" x14ac:dyDescent="0.25">
      <c r="B56" s="11" t="s">
        <v>54</v>
      </c>
      <c r="C56" s="11" t="s">
        <v>82</v>
      </c>
      <c r="D56" s="17">
        <v>8715.7099999999991</v>
      </c>
      <c r="E56" s="17">
        <v>16000</v>
      </c>
      <c r="F56" s="9">
        <v>11959.58</v>
      </c>
      <c r="G56" s="10">
        <f t="shared" si="2"/>
        <v>1.3721865459038909</v>
      </c>
      <c r="H56" s="10">
        <f t="shared" si="3"/>
        <v>0.74747375000000005</v>
      </c>
    </row>
    <row r="57" spans="2:8" x14ac:dyDescent="0.25">
      <c r="B57" s="11" t="s">
        <v>55</v>
      </c>
      <c r="C57" s="11" t="s">
        <v>83</v>
      </c>
      <c r="D57" s="17">
        <v>6006.54</v>
      </c>
      <c r="E57" s="17">
        <v>12000</v>
      </c>
      <c r="F57" s="9">
        <v>5884.08</v>
      </c>
      <c r="G57" s="10">
        <f t="shared" si="2"/>
        <v>0.97961222267728176</v>
      </c>
      <c r="H57" s="10">
        <f t="shared" si="3"/>
        <v>0.49034</v>
      </c>
    </row>
    <row r="58" spans="2:8" x14ac:dyDescent="0.25">
      <c r="B58" s="11" t="s">
        <v>56</v>
      </c>
      <c r="C58" s="11" t="s">
        <v>84</v>
      </c>
      <c r="D58" s="17">
        <v>25849.58</v>
      </c>
      <c r="E58" s="17">
        <v>97880</v>
      </c>
      <c r="F58" s="9">
        <v>24346.31</v>
      </c>
      <c r="G58" s="10">
        <f t="shared" si="2"/>
        <v>0.94184547679304653</v>
      </c>
      <c r="H58" s="10">
        <f t="shared" si="3"/>
        <v>0.24873630976706171</v>
      </c>
    </row>
    <row r="59" spans="2:8" x14ac:dyDescent="0.25">
      <c r="B59" s="11" t="s">
        <v>57</v>
      </c>
      <c r="C59" s="11" t="s">
        <v>84</v>
      </c>
      <c r="D59" s="17">
        <v>25849.58</v>
      </c>
      <c r="E59" s="17">
        <v>97880</v>
      </c>
      <c r="F59" s="9">
        <v>24346.31</v>
      </c>
      <c r="G59" s="10">
        <f t="shared" si="2"/>
        <v>0.94184547679304653</v>
      </c>
      <c r="H59" s="10">
        <f t="shared" si="3"/>
        <v>0.24873630976706171</v>
      </c>
    </row>
    <row r="60" spans="2:8" x14ac:dyDescent="0.25">
      <c r="B60" s="11" t="s">
        <v>58</v>
      </c>
      <c r="C60" s="11" t="s">
        <v>85</v>
      </c>
      <c r="D60" s="17">
        <v>97959.87</v>
      </c>
      <c r="E60" s="17">
        <v>256650</v>
      </c>
      <c r="F60" s="9">
        <v>127617.43</v>
      </c>
      <c r="G60" s="10">
        <f t="shared" si="2"/>
        <v>1.3027521371761723</v>
      </c>
      <c r="H60" s="10">
        <f t="shared" si="3"/>
        <v>0.49724305474381453</v>
      </c>
    </row>
    <row r="61" spans="2:8" x14ac:dyDescent="0.25">
      <c r="B61" s="11" t="s">
        <v>59</v>
      </c>
      <c r="C61" s="11" t="s">
        <v>86</v>
      </c>
      <c r="D61" s="17">
        <v>97959.87</v>
      </c>
      <c r="E61" s="17">
        <v>256650</v>
      </c>
      <c r="F61" s="9">
        <v>127617.43</v>
      </c>
      <c r="G61" s="10">
        <f t="shared" si="2"/>
        <v>1.3027521371761723</v>
      </c>
      <c r="H61" s="10">
        <f t="shared" si="3"/>
        <v>0.49724305474381453</v>
      </c>
    </row>
    <row r="62" spans="2:8" x14ac:dyDescent="0.25">
      <c r="B62" s="11" t="s">
        <v>60</v>
      </c>
      <c r="C62" s="11" t="s">
        <v>87</v>
      </c>
      <c r="D62" s="17">
        <v>104505.45</v>
      </c>
      <c r="E62" s="17">
        <v>218660.92</v>
      </c>
      <c r="F62" s="9">
        <v>113832.62</v>
      </c>
      <c r="G62" s="10">
        <f t="shared" si="2"/>
        <v>1.0892505606166951</v>
      </c>
      <c r="H62" s="10">
        <f t="shared" si="3"/>
        <v>0.52058968744849321</v>
      </c>
    </row>
    <row r="63" spans="2:8" x14ac:dyDescent="0.25">
      <c r="B63" s="11" t="s">
        <v>61</v>
      </c>
      <c r="C63" s="11" t="s">
        <v>88</v>
      </c>
      <c r="D63" s="17">
        <v>40355.53</v>
      </c>
      <c r="E63" s="17">
        <v>72839.75</v>
      </c>
      <c r="F63" s="9">
        <v>32252.35</v>
      </c>
      <c r="G63" s="10">
        <f t="shared" si="2"/>
        <v>0.79920521425440327</v>
      </c>
      <c r="H63" s="10">
        <f t="shared" si="3"/>
        <v>0.442785017795915</v>
      </c>
    </row>
    <row r="64" spans="2:8" x14ac:dyDescent="0.25">
      <c r="B64" s="11" t="s">
        <v>62</v>
      </c>
      <c r="C64" s="11" t="s">
        <v>89</v>
      </c>
      <c r="D64" s="17">
        <v>23888.91</v>
      </c>
      <c r="E64" s="17">
        <v>39260</v>
      </c>
      <c r="F64" s="9">
        <v>16494.98</v>
      </c>
      <c r="G64" s="10">
        <f t="shared" si="2"/>
        <v>0.6904869246859735</v>
      </c>
      <c r="H64" s="10">
        <f t="shared" si="3"/>
        <v>0.42014722363728985</v>
      </c>
    </row>
    <row r="65" spans="2:8" x14ac:dyDescent="0.25">
      <c r="B65" s="11" t="s">
        <v>63</v>
      </c>
      <c r="C65" s="11" t="s">
        <v>90</v>
      </c>
      <c r="D65" s="17">
        <v>10423.84</v>
      </c>
      <c r="E65" s="17">
        <v>21800</v>
      </c>
      <c r="F65" s="9">
        <v>12709.69</v>
      </c>
      <c r="G65" s="10">
        <f t="shared" si="2"/>
        <v>1.2192905877296658</v>
      </c>
      <c r="H65" s="10">
        <f t="shared" si="3"/>
        <v>0.58301330275229357</v>
      </c>
    </row>
    <row r="66" spans="2:8" x14ac:dyDescent="0.25">
      <c r="B66" s="11" t="s">
        <v>64</v>
      </c>
      <c r="C66" s="11" t="s">
        <v>91</v>
      </c>
      <c r="D66" s="17">
        <v>5514.5</v>
      </c>
      <c r="E66" s="17">
        <v>9979.75</v>
      </c>
      <c r="F66" s="9">
        <v>2168.04</v>
      </c>
      <c r="G66" s="10">
        <f t="shared" si="2"/>
        <v>0.39315259769698069</v>
      </c>
      <c r="H66" s="10">
        <f t="shared" si="3"/>
        <v>0.21724391893584508</v>
      </c>
    </row>
    <row r="67" spans="2:8" x14ac:dyDescent="0.25">
      <c r="B67" s="11" t="s">
        <v>65</v>
      </c>
      <c r="C67" s="11" t="s">
        <v>92</v>
      </c>
      <c r="D67" s="17">
        <v>528.28</v>
      </c>
      <c r="E67" s="17">
        <v>1800</v>
      </c>
      <c r="F67" s="9">
        <v>879.64</v>
      </c>
      <c r="G67" s="10">
        <f t="shared" si="2"/>
        <v>1.6651018399333688</v>
      </c>
      <c r="H67" s="10">
        <f t="shared" si="3"/>
        <v>0.48868888888888889</v>
      </c>
    </row>
    <row r="68" spans="2:8" x14ac:dyDescent="0.25">
      <c r="B68" s="11" t="s">
        <v>66</v>
      </c>
      <c r="C68" s="11" t="s">
        <v>93</v>
      </c>
      <c r="D68" s="17">
        <v>31368.959999999999</v>
      </c>
      <c r="E68" s="17">
        <v>58666.37</v>
      </c>
      <c r="F68" s="9">
        <v>36260.11</v>
      </c>
      <c r="G68" s="10">
        <f t="shared" si="2"/>
        <v>1.1559232438690987</v>
      </c>
      <c r="H68" s="10">
        <f t="shared" si="3"/>
        <v>0.61807318230188779</v>
      </c>
    </row>
    <row r="69" spans="2:8" x14ac:dyDescent="0.25">
      <c r="B69" s="11" t="s">
        <v>67</v>
      </c>
      <c r="C69" s="11" t="s">
        <v>94</v>
      </c>
      <c r="D69" s="17">
        <v>8530.33</v>
      </c>
      <c r="E69" s="17">
        <v>16621.37</v>
      </c>
      <c r="F69" s="9">
        <v>7698.19</v>
      </c>
      <c r="G69" s="10">
        <f t="shared" si="2"/>
        <v>0.90244926046237361</v>
      </c>
      <c r="H69" s="10">
        <f t="shared" si="3"/>
        <v>0.46315014947624655</v>
      </c>
    </row>
    <row r="70" spans="2:8" x14ac:dyDescent="0.25">
      <c r="B70" s="11" t="s">
        <v>68</v>
      </c>
      <c r="C70" s="11" t="s">
        <v>95</v>
      </c>
      <c r="D70" s="17">
        <v>2723.26</v>
      </c>
      <c r="E70" s="17">
        <v>6264.17</v>
      </c>
      <c r="F70" s="9">
        <v>3218.72</v>
      </c>
      <c r="G70" s="10">
        <f t="shared" si="2"/>
        <v>1.1819363556913403</v>
      </c>
      <c r="H70" s="10">
        <f t="shared" si="3"/>
        <v>0.51383024407064304</v>
      </c>
    </row>
    <row r="71" spans="2:8" x14ac:dyDescent="0.25">
      <c r="B71" s="11" t="s">
        <v>69</v>
      </c>
      <c r="C71" s="11" t="s">
        <v>96</v>
      </c>
      <c r="D71" s="17">
        <v>16347.82</v>
      </c>
      <c r="E71" s="17">
        <v>24800</v>
      </c>
      <c r="F71" s="9">
        <v>21860.07</v>
      </c>
      <c r="G71" s="10">
        <f t="shared" si="2"/>
        <v>1.3371856308669903</v>
      </c>
      <c r="H71" s="10">
        <f t="shared" si="3"/>
        <v>0.88145443548387092</v>
      </c>
    </row>
    <row r="72" spans="2:8" x14ac:dyDescent="0.25">
      <c r="B72" s="11" t="s">
        <v>70</v>
      </c>
      <c r="C72" s="11" t="s">
        <v>97</v>
      </c>
      <c r="D72" s="17">
        <v>2732.31</v>
      </c>
      <c r="E72" s="17">
        <v>4634</v>
      </c>
      <c r="F72" s="9">
        <v>1177.77</v>
      </c>
      <c r="G72" s="10">
        <f t="shared" si="2"/>
        <v>0.43105284539455624</v>
      </c>
      <c r="H72" s="10">
        <f t="shared" si="3"/>
        <v>0.254158394475615</v>
      </c>
    </row>
    <row r="73" spans="2:8" x14ac:dyDescent="0.25">
      <c r="B73" s="11" t="s">
        <v>71</v>
      </c>
      <c r="C73" s="11" t="s">
        <v>98</v>
      </c>
      <c r="D73" s="17">
        <v>1035.24</v>
      </c>
      <c r="E73" s="17">
        <v>5683.83</v>
      </c>
      <c r="F73" s="9">
        <v>2242.0100000000002</v>
      </c>
      <c r="G73" s="10">
        <f t="shared" si="2"/>
        <v>2.1656910474865732</v>
      </c>
      <c r="H73" s="10">
        <f t="shared" si="3"/>
        <v>0.39445409169521262</v>
      </c>
    </row>
    <row r="74" spans="2:8" x14ac:dyDescent="0.25">
      <c r="B74" s="11" t="s">
        <v>72</v>
      </c>
      <c r="C74" s="11" t="s">
        <v>99</v>
      </c>
      <c r="D74" s="17">
        <v>0</v>
      </c>
      <c r="E74" s="17">
        <v>663</v>
      </c>
      <c r="F74" s="9">
        <v>63.35</v>
      </c>
      <c r="G74" s="10">
        <v>0</v>
      </c>
      <c r="H74" s="10">
        <f t="shared" si="3"/>
        <v>9.5550527903469087E-2</v>
      </c>
    </row>
    <row r="75" spans="2:8" x14ac:dyDescent="0.25">
      <c r="B75" s="11" t="s">
        <v>73</v>
      </c>
      <c r="C75" s="11" t="s">
        <v>100</v>
      </c>
      <c r="D75" s="17">
        <v>28419.19</v>
      </c>
      <c r="E75" s="17">
        <v>67810.429999999993</v>
      </c>
      <c r="F75" s="9">
        <v>35104.69</v>
      </c>
      <c r="G75" s="10">
        <f t="shared" ref="G75:G83" si="4">F75/D75</f>
        <v>1.235245972879593</v>
      </c>
      <c r="H75" s="10">
        <f t="shared" si="3"/>
        <v>0.51768865055125013</v>
      </c>
    </row>
    <row r="76" spans="2:8" x14ac:dyDescent="0.25">
      <c r="B76" s="11" t="s">
        <v>74</v>
      </c>
      <c r="C76" s="11" t="s">
        <v>101</v>
      </c>
      <c r="D76" s="17">
        <v>17417.669999999998</v>
      </c>
      <c r="E76" s="17">
        <v>29812</v>
      </c>
      <c r="F76" s="9">
        <v>21899.11</v>
      </c>
      <c r="G76" s="10">
        <f t="shared" si="4"/>
        <v>1.2572927377772114</v>
      </c>
      <c r="H76" s="10">
        <f t="shared" si="3"/>
        <v>0.73457366161277338</v>
      </c>
    </row>
    <row r="77" spans="2:8" x14ac:dyDescent="0.25">
      <c r="B77" s="11" t="s">
        <v>75</v>
      </c>
      <c r="C77" s="11" t="s">
        <v>102</v>
      </c>
      <c r="D77" s="17">
        <v>738.63</v>
      </c>
      <c r="E77" s="17">
        <v>13411.75</v>
      </c>
      <c r="F77" s="9">
        <v>459.16</v>
      </c>
      <c r="G77" s="10">
        <f t="shared" si="4"/>
        <v>0.62163735564491018</v>
      </c>
      <c r="H77" s="10">
        <f t="shared" si="3"/>
        <v>3.4235651574179363E-2</v>
      </c>
    </row>
    <row r="78" spans="2:8" x14ac:dyDescent="0.25">
      <c r="B78" s="11" t="s">
        <v>76</v>
      </c>
      <c r="C78" s="11" t="s">
        <v>103</v>
      </c>
      <c r="D78" s="17">
        <v>827.44</v>
      </c>
      <c r="E78" s="17">
        <v>130</v>
      </c>
      <c r="F78" s="9">
        <v>0</v>
      </c>
      <c r="G78" s="10">
        <f t="shared" si="4"/>
        <v>0</v>
      </c>
      <c r="H78" s="10">
        <f t="shared" si="3"/>
        <v>0</v>
      </c>
    </row>
    <row r="79" spans="2:8" x14ac:dyDescent="0.25">
      <c r="B79" s="11" t="s">
        <v>77</v>
      </c>
      <c r="C79" s="11" t="s">
        <v>104</v>
      </c>
      <c r="D79" s="17">
        <v>5281.64</v>
      </c>
      <c r="E79" s="17">
        <v>10164.1</v>
      </c>
      <c r="F79" s="9">
        <v>6452.76</v>
      </c>
      <c r="G79" s="10">
        <f t="shared" si="4"/>
        <v>1.2217341583296097</v>
      </c>
      <c r="H79" s="10">
        <f t="shared" si="3"/>
        <v>0.63485798053934928</v>
      </c>
    </row>
    <row r="80" spans="2:8" x14ac:dyDescent="0.25">
      <c r="B80" s="11" t="s">
        <v>105</v>
      </c>
      <c r="C80" s="11" t="s">
        <v>143</v>
      </c>
      <c r="D80" s="17">
        <v>87.6</v>
      </c>
      <c r="E80" s="17">
        <v>3355</v>
      </c>
      <c r="F80" s="9">
        <v>3118.8</v>
      </c>
      <c r="G80" s="10">
        <f t="shared" si="4"/>
        <v>35.602739726027401</v>
      </c>
      <c r="H80" s="10">
        <f t="shared" si="3"/>
        <v>0.9295976154992549</v>
      </c>
    </row>
    <row r="81" spans="2:8" x14ac:dyDescent="0.25">
      <c r="B81" s="11" t="s">
        <v>106</v>
      </c>
      <c r="C81" s="11" t="s">
        <v>144</v>
      </c>
      <c r="D81" s="17">
        <v>2434.3000000000002</v>
      </c>
      <c r="E81" s="17">
        <v>6584.07</v>
      </c>
      <c r="F81" s="9">
        <v>1612.48</v>
      </c>
      <c r="G81" s="10">
        <f t="shared" si="4"/>
        <v>0.66239986854537236</v>
      </c>
      <c r="H81" s="10">
        <f t="shared" si="3"/>
        <v>0.2449062661848978</v>
      </c>
    </row>
    <row r="82" spans="2:8" x14ac:dyDescent="0.25">
      <c r="B82" s="11" t="s">
        <v>107</v>
      </c>
      <c r="C82" s="11" t="s">
        <v>145</v>
      </c>
      <c r="D82" s="17">
        <v>834.96</v>
      </c>
      <c r="E82" s="17">
        <v>1759.51</v>
      </c>
      <c r="F82" s="9">
        <v>1063.47</v>
      </c>
      <c r="G82" s="10">
        <f t="shared" si="4"/>
        <v>1.2736777809715436</v>
      </c>
      <c r="H82" s="10">
        <f t="shared" si="3"/>
        <v>0.6044125921421305</v>
      </c>
    </row>
    <row r="83" spans="2:8" x14ac:dyDescent="0.25">
      <c r="B83" s="11" t="s">
        <v>108</v>
      </c>
      <c r="C83" s="11" t="s">
        <v>146</v>
      </c>
      <c r="D83" s="17">
        <v>796.95</v>
      </c>
      <c r="E83" s="17">
        <v>2594</v>
      </c>
      <c r="F83" s="9">
        <v>498.91</v>
      </c>
      <c r="G83" s="10">
        <f t="shared" si="4"/>
        <v>0.62602421732856517</v>
      </c>
      <c r="H83" s="10">
        <f t="shared" si="3"/>
        <v>0.19233230531996917</v>
      </c>
    </row>
    <row r="84" spans="2:8" x14ac:dyDescent="0.25">
      <c r="B84" s="11" t="s">
        <v>109</v>
      </c>
      <c r="C84" s="11" t="s">
        <v>147</v>
      </c>
      <c r="D84" s="17">
        <v>2245.3200000000002</v>
      </c>
      <c r="E84" s="17">
        <v>10066</v>
      </c>
      <c r="F84" s="9">
        <v>7995</v>
      </c>
      <c r="G84" s="10">
        <v>0</v>
      </c>
      <c r="H84" s="10">
        <f t="shared" ref="H84:H115" si="5">F84/E84</f>
        <v>0.79425789787403134</v>
      </c>
    </row>
    <row r="85" spans="2:8" x14ac:dyDescent="0.25">
      <c r="B85" s="11" t="s">
        <v>110</v>
      </c>
      <c r="C85" s="11" t="s">
        <v>147</v>
      </c>
      <c r="D85" s="17">
        <v>2245.3200000000002</v>
      </c>
      <c r="E85" s="17">
        <v>10066</v>
      </c>
      <c r="F85" s="9">
        <v>7995</v>
      </c>
      <c r="G85" s="10">
        <v>0</v>
      </c>
      <c r="H85" s="10">
        <f t="shared" si="5"/>
        <v>0.79425789787403134</v>
      </c>
    </row>
    <row r="86" spans="2:8" x14ac:dyDescent="0.25">
      <c r="B86" s="11" t="s">
        <v>111</v>
      </c>
      <c r="C86" s="11" t="s">
        <v>148</v>
      </c>
      <c r="D86" s="17">
        <v>2116.4499999999998</v>
      </c>
      <c r="E86" s="17">
        <v>9278.3700000000008</v>
      </c>
      <c r="F86" s="9">
        <v>2220.4699999999998</v>
      </c>
      <c r="G86" s="10">
        <f>F86/D86</f>
        <v>1.0491483380188522</v>
      </c>
      <c r="H86" s="10">
        <f t="shared" si="5"/>
        <v>0.23931681965690091</v>
      </c>
    </row>
    <row r="87" spans="2:8" x14ac:dyDescent="0.25">
      <c r="B87" s="11" t="s">
        <v>112</v>
      </c>
      <c r="C87" s="11" t="s">
        <v>149</v>
      </c>
      <c r="D87" s="17">
        <v>0</v>
      </c>
      <c r="E87" s="17">
        <v>1330</v>
      </c>
      <c r="F87" s="9">
        <v>0</v>
      </c>
      <c r="G87" s="10">
        <v>0</v>
      </c>
      <c r="H87" s="10">
        <f t="shared" si="5"/>
        <v>0</v>
      </c>
    </row>
    <row r="88" spans="2:8" x14ac:dyDescent="0.25">
      <c r="B88" s="11" t="s">
        <v>113</v>
      </c>
      <c r="C88" s="11" t="s">
        <v>150</v>
      </c>
      <c r="D88" s="17">
        <v>615.6</v>
      </c>
      <c r="E88" s="17">
        <v>1800</v>
      </c>
      <c r="F88" s="9">
        <v>437.02</v>
      </c>
      <c r="G88" s="10">
        <f>F88/D88</f>
        <v>0.70990903183885634</v>
      </c>
      <c r="H88" s="10">
        <f t="shared" si="5"/>
        <v>0.24278888888888889</v>
      </c>
    </row>
    <row r="89" spans="2:8" x14ac:dyDescent="0.25">
      <c r="B89" s="11" t="s">
        <v>114</v>
      </c>
      <c r="C89" s="11" t="s">
        <v>151</v>
      </c>
      <c r="D89" s="17">
        <v>78.09</v>
      </c>
      <c r="E89" s="17">
        <v>172</v>
      </c>
      <c r="F89" s="9">
        <v>95</v>
      </c>
      <c r="G89" s="10">
        <f>F89/D89</f>
        <v>1.21654501216545</v>
      </c>
      <c r="H89" s="10">
        <f t="shared" si="5"/>
        <v>0.55232558139534882</v>
      </c>
    </row>
    <row r="90" spans="2:8" x14ac:dyDescent="0.25">
      <c r="B90" s="11" t="s">
        <v>115</v>
      </c>
      <c r="C90" s="11" t="s">
        <v>152</v>
      </c>
      <c r="D90" s="17">
        <v>0</v>
      </c>
      <c r="E90" s="17">
        <v>2783.88</v>
      </c>
      <c r="F90" s="9">
        <v>1097.44</v>
      </c>
      <c r="G90" s="10">
        <v>0</v>
      </c>
      <c r="H90" s="10">
        <f t="shared" si="5"/>
        <v>0.39421239421239423</v>
      </c>
    </row>
    <row r="91" spans="2:8" x14ac:dyDescent="0.25">
      <c r="B91" s="11" t="s">
        <v>116</v>
      </c>
      <c r="C91" s="11" t="s">
        <v>153</v>
      </c>
      <c r="D91" s="17">
        <v>0</v>
      </c>
      <c r="E91" s="17">
        <v>100</v>
      </c>
      <c r="F91" s="9">
        <v>0</v>
      </c>
      <c r="G91" s="10">
        <v>0</v>
      </c>
      <c r="H91" s="10">
        <f t="shared" si="5"/>
        <v>0</v>
      </c>
    </row>
    <row r="92" spans="2:8" x14ac:dyDescent="0.25">
      <c r="B92" s="11" t="s">
        <v>117</v>
      </c>
      <c r="C92" s="11" t="s">
        <v>148</v>
      </c>
      <c r="D92" s="17">
        <v>1147.46</v>
      </c>
      <c r="E92" s="17">
        <v>3092.49</v>
      </c>
      <c r="F92" s="9">
        <v>591.01</v>
      </c>
      <c r="G92" s="10">
        <f>F92/D92</f>
        <v>0.51505934847402091</v>
      </c>
      <c r="H92" s="10">
        <f t="shared" si="5"/>
        <v>0.1911113698023276</v>
      </c>
    </row>
    <row r="93" spans="2:8" x14ac:dyDescent="0.25">
      <c r="B93" s="11" t="s">
        <v>118</v>
      </c>
      <c r="C93" s="11" t="s">
        <v>154</v>
      </c>
      <c r="D93" s="17">
        <v>194.16</v>
      </c>
      <c r="E93" s="17">
        <v>530</v>
      </c>
      <c r="F93" s="9">
        <v>171.73</v>
      </c>
      <c r="G93" s="10">
        <f>F93/D93</f>
        <v>0.88447672023073753</v>
      </c>
      <c r="H93" s="10">
        <f t="shared" si="5"/>
        <v>0.32401886792452828</v>
      </c>
    </row>
    <row r="94" spans="2:8" x14ac:dyDescent="0.25">
      <c r="B94" s="11" t="s">
        <v>119</v>
      </c>
      <c r="C94" s="11" t="s">
        <v>155</v>
      </c>
      <c r="D94" s="17">
        <v>194.16</v>
      </c>
      <c r="E94" s="17">
        <v>530</v>
      </c>
      <c r="F94" s="9">
        <v>171.73</v>
      </c>
      <c r="G94" s="10">
        <f>F94/D94</f>
        <v>0.88447672023073753</v>
      </c>
      <c r="H94" s="10">
        <f t="shared" si="5"/>
        <v>0.32401886792452828</v>
      </c>
    </row>
    <row r="95" spans="2:8" x14ac:dyDescent="0.25">
      <c r="B95" s="11" t="s">
        <v>120</v>
      </c>
      <c r="C95" s="11" t="s">
        <v>156</v>
      </c>
      <c r="D95" s="17">
        <v>194.16</v>
      </c>
      <c r="E95" s="17">
        <v>430</v>
      </c>
      <c r="F95" s="9">
        <v>171.73</v>
      </c>
      <c r="G95" s="10">
        <f>F95/D95</f>
        <v>0.88447672023073753</v>
      </c>
      <c r="H95" s="10">
        <f t="shared" si="5"/>
        <v>0.39937209302325577</v>
      </c>
    </row>
    <row r="96" spans="2:8" x14ac:dyDescent="0.25">
      <c r="B96" s="11" t="s">
        <v>121</v>
      </c>
      <c r="C96" s="11" t="s">
        <v>157</v>
      </c>
      <c r="D96" s="17">
        <v>0</v>
      </c>
      <c r="E96" s="17">
        <v>100</v>
      </c>
      <c r="F96" s="9">
        <v>0</v>
      </c>
      <c r="G96" s="10">
        <v>0</v>
      </c>
      <c r="H96" s="10">
        <f t="shared" si="5"/>
        <v>0</v>
      </c>
    </row>
    <row r="97" spans="2:8" x14ac:dyDescent="0.25">
      <c r="B97" s="11" t="s">
        <v>122</v>
      </c>
      <c r="C97" s="11" t="s">
        <v>158</v>
      </c>
      <c r="D97" s="17">
        <v>61577.94</v>
      </c>
      <c r="E97" s="17">
        <v>131315</v>
      </c>
      <c r="F97" s="9">
        <v>60737.11</v>
      </c>
      <c r="G97" s="10">
        <f>F97/D97</f>
        <v>0.98634527234915614</v>
      </c>
      <c r="H97" s="10">
        <f t="shared" si="5"/>
        <v>0.46252987092106768</v>
      </c>
    </row>
    <row r="98" spans="2:8" x14ac:dyDescent="0.25">
      <c r="B98" s="11" t="s">
        <v>123</v>
      </c>
      <c r="C98" s="11" t="s">
        <v>159</v>
      </c>
      <c r="D98" s="17">
        <v>61577.94</v>
      </c>
      <c r="E98" s="17">
        <v>131315</v>
      </c>
      <c r="F98" s="9">
        <v>60737.11</v>
      </c>
      <c r="G98" s="10">
        <f>F98/D98</f>
        <v>0.98634527234915614</v>
      </c>
      <c r="H98" s="10">
        <f t="shared" si="5"/>
        <v>0.46252987092106768</v>
      </c>
    </row>
    <row r="99" spans="2:8" x14ac:dyDescent="0.25">
      <c r="B99" s="11" t="s">
        <v>124</v>
      </c>
      <c r="C99" s="11" t="s">
        <v>160</v>
      </c>
      <c r="D99" s="17">
        <v>61577.94</v>
      </c>
      <c r="E99" s="17">
        <v>131315</v>
      </c>
      <c r="F99" s="9">
        <v>60737.11</v>
      </c>
      <c r="G99" s="10">
        <f>F99/D99</f>
        <v>0.98634527234915614</v>
      </c>
      <c r="H99" s="10">
        <f t="shared" si="5"/>
        <v>0.46252987092106768</v>
      </c>
    </row>
    <row r="100" spans="2:8" x14ac:dyDescent="0.25">
      <c r="B100" s="11" t="s">
        <v>125</v>
      </c>
      <c r="C100" s="11" t="s">
        <v>161</v>
      </c>
      <c r="D100" s="17">
        <v>1348.71</v>
      </c>
      <c r="E100" s="17">
        <v>1275.02</v>
      </c>
      <c r="F100" s="9">
        <v>954.25</v>
      </c>
      <c r="G100" s="10">
        <f>F100/D100</f>
        <v>0.70752793409999182</v>
      </c>
      <c r="H100" s="10">
        <f t="shared" si="5"/>
        <v>0.74841963263321365</v>
      </c>
    </row>
    <row r="101" spans="2:8" x14ac:dyDescent="0.25">
      <c r="B101" s="11" t="s">
        <v>126</v>
      </c>
      <c r="C101" s="11" t="s">
        <v>33</v>
      </c>
      <c r="D101" s="17">
        <v>1348.71</v>
      </c>
      <c r="E101" s="17">
        <v>1275.02</v>
      </c>
      <c r="F101" s="9">
        <v>954.25</v>
      </c>
      <c r="G101" s="10">
        <f>F101/D101</f>
        <v>0.70752793409999182</v>
      </c>
      <c r="H101" s="10">
        <f t="shared" si="5"/>
        <v>0.74841963263321365</v>
      </c>
    </row>
    <row r="102" spans="2:8" x14ac:dyDescent="0.25">
      <c r="B102" s="16">
        <v>3811</v>
      </c>
      <c r="C102" s="11" t="s">
        <v>458</v>
      </c>
      <c r="D102" s="17">
        <v>0</v>
      </c>
      <c r="E102" s="17">
        <v>316</v>
      </c>
      <c r="F102" s="9">
        <v>0</v>
      </c>
      <c r="G102" s="10">
        <v>0</v>
      </c>
      <c r="H102" s="10">
        <f t="shared" si="5"/>
        <v>0</v>
      </c>
    </row>
    <row r="103" spans="2:8" x14ac:dyDescent="0.25">
      <c r="B103" s="11" t="s">
        <v>127</v>
      </c>
      <c r="C103" s="11" t="s">
        <v>162</v>
      </c>
      <c r="D103" s="17">
        <v>1348.71</v>
      </c>
      <c r="E103" s="17">
        <v>959.02</v>
      </c>
      <c r="F103" s="9">
        <v>954.25</v>
      </c>
      <c r="G103" s="10">
        <f>F103/D103</f>
        <v>0.70752793409999182</v>
      </c>
      <c r="H103" s="10">
        <f t="shared" si="5"/>
        <v>0.995026172551146</v>
      </c>
    </row>
    <row r="104" spans="2:8" x14ac:dyDescent="0.25">
      <c r="B104" s="11" t="s">
        <v>128</v>
      </c>
      <c r="C104" s="11" t="s">
        <v>163</v>
      </c>
      <c r="D104" s="17">
        <v>10991.35</v>
      </c>
      <c r="E104" s="17">
        <v>33611.56</v>
      </c>
      <c r="F104" s="9">
        <v>16646.45</v>
      </c>
      <c r="G104" s="10">
        <f>F104/D104</f>
        <v>1.5145045876985084</v>
      </c>
      <c r="H104" s="10">
        <f t="shared" si="5"/>
        <v>0.4952596666147005</v>
      </c>
    </row>
    <row r="105" spans="2:8" x14ac:dyDescent="0.25">
      <c r="B105" s="11" t="s">
        <v>129</v>
      </c>
      <c r="C105" s="11" t="s">
        <v>164</v>
      </c>
      <c r="D105" s="17">
        <v>0</v>
      </c>
      <c r="E105" s="17">
        <v>70</v>
      </c>
      <c r="F105" s="9">
        <v>0</v>
      </c>
      <c r="G105" s="10">
        <v>0</v>
      </c>
      <c r="H105" s="10">
        <f t="shared" si="5"/>
        <v>0</v>
      </c>
    </row>
    <row r="106" spans="2:8" x14ac:dyDescent="0.25">
      <c r="B106" s="11" t="s">
        <v>130</v>
      </c>
      <c r="C106" s="11" t="s">
        <v>165</v>
      </c>
      <c r="D106" s="17">
        <v>0</v>
      </c>
      <c r="E106" s="17">
        <v>70</v>
      </c>
      <c r="F106" s="9">
        <v>0</v>
      </c>
      <c r="G106" s="10">
        <v>0</v>
      </c>
      <c r="H106" s="10">
        <f t="shared" si="5"/>
        <v>0</v>
      </c>
    </row>
    <row r="107" spans="2:8" x14ac:dyDescent="0.25">
      <c r="B107" s="11" t="s">
        <v>131</v>
      </c>
      <c r="C107" s="11" t="s">
        <v>166</v>
      </c>
      <c r="D107" s="17">
        <v>0</v>
      </c>
      <c r="E107" s="17">
        <v>70</v>
      </c>
      <c r="F107" s="9">
        <v>0</v>
      </c>
      <c r="G107" s="10">
        <v>0</v>
      </c>
      <c r="H107" s="10">
        <f t="shared" si="5"/>
        <v>0</v>
      </c>
    </row>
    <row r="108" spans="2:8" x14ac:dyDescent="0.25">
      <c r="B108" s="11" t="s">
        <v>132</v>
      </c>
      <c r="C108" s="11" t="s">
        <v>167</v>
      </c>
      <c r="D108" s="17">
        <v>10991.35</v>
      </c>
      <c r="E108" s="17">
        <v>17750</v>
      </c>
      <c r="F108" s="9">
        <v>3814.89</v>
      </c>
      <c r="G108" s="10">
        <f>F108/D108</f>
        <v>0.34708111378493084</v>
      </c>
      <c r="H108" s="10">
        <f t="shared" si="5"/>
        <v>0.21492338028169014</v>
      </c>
    </row>
    <row r="109" spans="2:8" x14ac:dyDescent="0.25">
      <c r="B109" s="11" t="s">
        <v>133</v>
      </c>
      <c r="C109" s="11" t="s">
        <v>168</v>
      </c>
      <c r="D109" s="17">
        <v>10991.35</v>
      </c>
      <c r="E109" s="17">
        <v>12600</v>
      </c>
      <c r="F109" s="9">
        <v>3814.89</v>
      </c>
      <c r="G109" s="10">
        <f>F109/D109</f>
        <v>0.34708111378493084</v>
      </c>
      <c r="H109" s="10">
        <f t="shared" si="5"/>
        <v>0.3027690476190476</v>
      </c>
    </row>
    <row r="110" spans="2:8" x14ac:dyDescent="0.25">
      <c r="B110" s="11" t="s">
        <v>134</v>
      </c>
      <c r="C110" s="11" t="s">
        <v>169</v>
      </c>
      <c r="D110" s="17">
        <v>8161.59</v>
      </c>
      <c r="E110" s="17">
        <v>7500</v>
      </c>
      <c r="F110" s="9">
        <v>2398</v>
      </c>
      <c r="G110" s="10">
        <f>F110/D110</f>
        <v>0.29381529824458225</v>
      </c>
      <c r="H110" s="10">
        <f t="shared" si="5"/>
        <v>0.31973333333333331</v>
      </c>
    </row>
    <row r="111" spans="2:8" x14ac:dyDescent="0.25">
      <c r="B111" s="11" t="s">
        <v>135</v>
      </c>
      <c r="C111" s="11" t="s">
        <v>170</v>
      </c>
      <c r="D111" s="17">
        <v>1935</v>
      </c>
      <c r="E111" s="17">
        <v>800</v>
      </c>
      <c r="F111" s="9">
        <v>0</v>
      </c>
      <c r="G111" s="10">
        <f>F111/D111</f>
        <v>0</v>
      </c>
      <c r="H111" s="10">
        <f t="shared" si="5"/>
        <v>0</v>
      </c>
    </row>
    <row r="112" spans="2:8" x14ac:dyDescent="0.25">
      <c r="B112" s="16">
        <v>4226</v>
      </c>
      <c r="C112" s="11" t="s">
        <v>459</v>
      </c>
      <c r="D112" s="17">
        <v>0</v>
      </c>
      <c r="E112" s="17">
        <v>1000</v>
      </c>
      <c r="F112" s="9">
        <v>317.26</v>
      </c>
      <c r="G112" s="10">
        <v>0</v>
      </c>
      <c r="H112" s="10">
        <f t="shared" si="5"/>
        <v>0.31725999999999999</v>
      </c>
    </row>
    <row r="113" spans="2:8" x14ac:dyDescent="0.25">
      <c r="B113" s="11" t="s">
        <v>136</v>
      </c>
      <c r="C113" s="11" t="s">
        <v>171</v>
      </c>
      <c r="D113" s="17">
        <v>0</v>
      </c>
      <c r="E113" s="17">
        <v>3300</v>
      </c>
      <c r="F113" s="9">
        <v>1099.6300000000001</v>
      </c>
      <c r="G113" s="10">
        <v>0</v>
      </c>
      <c r="H113" s="10">
        <f t="shared" si="5"/>
        <v>0.33322121212121214</v>
      </c>
    </row>
    <row r="114" spans="2:8" x14ac:dyDescent="0.25">
      <c r="B114" s="11" t="s">
        <v>137</v>
      </c>
      <c r="C114" s="11" t="s">
        <v>172</v>
      </c>
      <c r="D114" s="17">
        <v>0</v>
      </c>
      <c r="E114" s="17">
        <v>5150</v>
      </c>
      <c r="F114" s="9">
        <v>0</v>
      </c>
      <c r="G114" s="10">
        <v>0</v>
      </c>
      <c r="H114" s="10">
        <f t="shared" si="5"/>
        <v>0</v>
      </c>
    </row>
    <row r="115" spans="2:8" x14ac:dyDescent="0.25">
      <c r="B115" s="11" t="s">
        <v>138</v>
      </c>
      <c r="C115" s="11" t="s">
        <v>173</v>
      </c>
      <c r="D115" s="17">
        <v>0</v>
      </c>
      <c r="E115" s="17">
        <v>5150</v>
      </c>
      <c r="F115" s="9">
        <v>0</v>
      </c>
      <c r="G115" s="10">
        <v>0</v>
      </c>
      <c r="H115" s="10">
        <f t="shared" si="5"/>
        <v>0</v>
      </c>
    </row>
    <row r="116" spans="2:8" x14ac:dyDescent="0.25">
      <c r="B116" s="11" t="s">
        <v>139</v>
      </c>
      <c r="C116" s="11" t="s">
        <v>174</v>
      </c>
      <c r="D116" s="17">
        <v>0</v>
      </c>
      <c r="E116" s="17">
        <v>15791.56</v>
      </c>
      <c r="F116" s="9">
        <v>12831.56</v>
      </c>
      <c r="G116" s="10">
        <v>0</v>
      </c>
      <c r="H116" s="10">
        <f t="shared" ref="H116:H122" si="6">F116/E116</f>
        <v>0.81255810065629996</v>
      </c>
    </row>
    <row r="117" spans="2:8" x14ac:dyDescent="0.25">
      <c r="B117" s="11" t="s">
        <v>140</v>
      </c>
      <c r="C117" s="11" t="s">
        <v>175</v>
      </c>
      <c r="D117" s="17">
        <v>0</v>
      </c>
      <c r="E117" s="17">
        <v>15791.56</v>
      </c>
      <c r="F117" s="9">
        <v>12831.56</v>
      </c>
      <c r="G117" s="10">
        <v>0</v>
      </c>
      <c r="H117" s="10">
        <f t="shared" si="6"/>
        <v>0.81255810065629996</v>
      </c>
    </row>
    <row r="118" spans="2:8" x14ac:dyDescent="0.25">
      <c r="B118" s="11" t="s">
        <v>141</v>
      </c>
      <c r="C118" s="11" t="s">
        <v>175</v>
      </c>
      <c r="D118" s="17">
        <v>0</v>
      </c>
      <c r="E118" s="17">
        <v>15791.56</v>
      </c>
      <c r="F118" s="9">
        <v>12831.56</v>
      </c>
      <c r="G118" s="10">
        <v>0</v>
      </c>
      <c r="H118" s="10">
        <f t="shared" si="6"/>
        <v>0.81255810065629996</v>
      </c>
    </row>
    <row r="119" spans="2:8" x14ac:dyDescent="0.25">
      <c r="B119" s="11" t="s">
        <v>39</v>
      </c>
      <c r="C119" s="11" t="s">
        <v>40</v>
      </c>
      <c r="D119" s="17">
        <v>0</v>
      </c>
      <c r="E119" s="17">
        <v>18.25</v>
      </c>
      <c r="F119" s="9">
        <v>18.25</v>
      </c>
      <c r="G119" s="10">
        <v>0</v>
      </c>
      <c r="H119" s="10">
        <f t="shared" si="6"/>
        <v>1</v>
      </c>
    </row>
    <row r="120" spans="2:8" x14ac:dyDescent="0.25">
      <c r="B120" s="11" t="s">
        <v>41</v>
      </c>
      <c r="C120" s="11" t="s">
        <v>42</v>
      </c>
      <c r="D120" s="17">
        <v>0</v>
      </c>
      <c r="E120" s="17">
        <v>18.25</v>
      </c>
      <c r="F120" s="9">
        <v>18.25</v>
      </c>
      <c r="G120" s="10">
        <v>0</v>
      </c>
      <c r="H120" s="10">
        <f t="shared" si="6"/>
        <v>1</v>
      </c>
    </row>
    <row r="121" spans="2:8" x14ac:dyDescent="0.25">
      <c r="B121" s="11" t="s">
        <v>43</v>
      </c>
      <c r="C121" s="11" t="s">
        <v>44</v>
      </c>
      <c r="D121" s="17">
        <v>0</v>
      </c>
      <c r="E121" s="17">
        <v>18.25</v>
      </c>
      <c r="F121" s="9">
        <v>18.25</v>
      </c>
      <c r="G121" s="10">
        <v>0</v>
      </c>
      <c r="H121" s="10">
        <f t="shared" si="6"/>
        <v>1</v>
      </c>
    </row>
    <row r="122" spans="2:8" x14ac:dyDescent="0.25">
      <c r="B122" s="11" t="s">
        <v>142</v>
      </c>
      <c r="C122" s="11" t="s">
        <v>176</v>
      </c>
      <c r="D122" s="17">
        <v>0</v>
      </c>
      <c r="E122" s="17">
        <v>18.25</v>
      </c>
      <c r="F122" s="9">
        <v>18.25</v>
      </c>
      <c r="G122" s="10">
        <v>0</v>
      </c>
      <c r="H122" s="10">
        <f t="shared" si="6"/>
        <v>1</v>
      </c>
    </row>
  </sheetData>
  <mergeCells count="16">
    <mergeCell ref="C3:F3"/>
    <mergeCell ref="C5:F5"/>
    <mergeCell ref="C7:F7"/>
    <mergeCell ref="B11:C11"/>
    <mergeCell ref="B9:C10"/>
    <mergeCell ref="F49:F51"/>
    <mergeCell ref="H49:H51"/>
    <mergeCell ref="B51:C51"/>
    <mergeCell ref="D49:D51"/>
    <mergeCell ref="E49:E51"/>
    <mergeCell ref="B49:C50"/>
    <mergeCell ref="H9:H10"/>
    <mergeCell ref="G9:G10"/>
    <mergeCell ref="D9:D10"/>
    <mergeCell ref="E9:E10"/>
    <mergeCell ref="F9:F10"/>
  </mergeCells>
  <pageMargins left="0.7" right="0.7" top="0.75" bottom="0.75" header="0.3" footer="0.3"/>
  <pageSetup paperSize="9" scale="7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1"/>
  <sheetViews>
    <sheetView workbookViewId="0">
      <selection activeCell="E25" sqref="E25"/>
    </sheetView>
  </sheetViews>
  <sheetFormatPr defaultRowHeight="15" x14ac:dyDescent="0.25"/>
  <cols>
    <col min="2" max="2" width="12.28515625" customWidth="1"/>
    <col min="3" max="3" width="59" customWidth="1"/>
    <col min="4" max="4" width="20" customWidth="1"/>
    <col min="5" max="5" width="17.85546875" customWidth="1"/>
    <col min="6" max="7" width="18.5703125" customWidth="1"/>
    <col min="8" max="8" width="14.5703125" customWidth="1"/>
  </cols>
  <sheetData>
    <row r="3" spans="2:8" ht="18" x14ac:dyDescent="0.25">
      <c r="B3" s="5"/>
      <c r="C3" s="181" t="s">
        <v>216</v>
      </c>
      <c r="D3" s="181"/>
      <c r="E3" s="181"/>
      <c r="F3" s="181"/>
      <c r="G3" s="181"/>
      <c r="H3" s="5"/>
    </row>
    <row r="4" spans="2:8" ht="18" x14ac:dyDescent="0.25">
      <c r="B4" s="5"/>
      <c r="C4" s="6"/>
      <c r="D4" s="6"/>
      <c r="E4" s="6"/>
      <c r="F4" s="6"/>
      <c r="G4" s="44"/>
      <c r="H4" s="5"/>
    </row>
    <row r="5" spans="2:8" x14ac:dyDescent="0.25">
      <c r="B5" s="5"/>
      <c r="C5" s="5"/>
      <c r="D5" s="5"/>
      <c r="E5" s="5"/>
      <c r="F5" s="5"/>
      <c r="G5" s="5"/>
      <c r="H5" s="5"/>
    </row>
    <row r="6" spans="2:8" ht="28.5" customHeight="1" x14ac:dyDescent="0.25">
      <c r="B6" s="5"/>
      <c r="C6" s="180" t="s">
        <v>462</v>
      </c>
      <c r="D6" s="21" t="s">
        <v>456</v>
      </c>
      <c r="E6" s="21" t="s">
        <v>563</v>
      </c>
      <c r="F6" s="21" t="s">
        <v>457</v>
      </c>
      <c r="G6" s="21" t="s">
        <v>47</v>
      </c>
      <c r="H6" s="21" t="s">
        <v>47</v>
      </c>
    </row>
    <row r="7" spans="2:8" ht="13.5" customHeight="1" x14ac:dyDescent="0.25">
      <c r="B7" s="5"/>
      <c r="C7" s="180"/>
      <c r="D7" s="88">
        <v>2</v>
      </c>
      <c r="E7" s="89">
        <v>3</v>
      </c>
      <c r="F7" s="89">
        <v>4</v>
      </c>
      <c r="G7" s="89" t="s">
        <v>559</v>
      </c>
      <c r="H7" s="89" t="s">
        <v>560</v>
      </c>
    </row>
    <row r="8" spans="2:8" ht="16.5" customHeight="1" x14ac:dyDescent="0.25">
      <c r="B8" s="5"/>
      <c r="C8" s="180"/>
      <c r="D8" s="23">
        <v>877747.42999999993</v>
      </c>
      <c r="E8" s="24">
        <v>2075340.7500000002</v>
      </c>
      <c r="F8" s="24">
        <v>980362.49</v>
      </c>
      <c r="G8" s="25">
        <f>F8/D8</f>
        <v>1.1169072747954387</v>
      </c>
      <c r="H8" s="25">
        <f>F8/E8</f>
        <v>0.47238627680779643</v>
      </c>
    </row>
    <row r="9" spans="2:8" x14ac:dyDescent="0.25">
      <c r="B9" s="22" t="s">
        <v>187</v>
      </c>
      <c r="C9" s="8" t="s">
        <v>188</v>
      </c>
      <c r="D9" s="9">
        <v>2338.21</v>
      </c>
      <c r="E9" s="9">
        <v>8877</v>
      </c>
      <c r="F9" s="9">
        <v>2853.06</v>
      </c>
      <c r="G9" s="56">
        <f t="shared" ref="G9:G14" si="0">F9/D9</f>
        <v>1.2201898033110798</v>
      </c>
      <c r="H9" s="10">
        <f t="shared" ref="H9:H21" si="1">F9/E9</f>
        <v>0.32139912132477189</v>
      </c>
    </row>
    <row r="10" spans="2:8" x14ac:dyDescent="0.25">
      <c r="B10" s="22" t="s">
        <v>191</v>
      </c>
      <c r="C10" s="8" t="s">
        <v>192</v>
      </c>
      <c r="D10" s="9">
        <v>49116.85</v>
      </c>
      <c r="E10" s="9">
        <v>121202.56</v>
      </c>
      <c r="F10" s="9">
        <v>74011.69</v>
      </c>
      <c r="G10" s="56">
        <f t="shared" si="0"/>
        <v>1.5068492788116503</v>
      </c>
      <c r="H10" s="10">
        <f t="shared" si="1"/>
        <v>0.61064461014684845</v>
      </c>
    </row>
    <row r="11" spans="2:8" x14ac:dyDescent="0.25">
      <c r="B11" s="22" t="s">
        <v>193</v>
      </c>
      <c r="C11" s="8" t="s">
        <v>194</v>
      </c>
      <c r="D11" s="9">
        <v>1772.16</v>
      </c>
      <c r="E11" s="9">
        <v>15500</v>
      </c>
      <c r="F11" s="9">
        <v>6379.29</v>
      </c>
      <c r="G11" s="56">
        <f t="shared" si="0"/>
        <v>3.599725758396533</v>
      </c>
      <c r="H11" s="10">
        <f t="shared" si="1"/>
        <v>0.41156709677419356</v>
      </c>
    </row>
    <row r="12" spans="2:8" x14ac:dyDescent="0.25">
      <c r="B12" s="22" t="s">
        <v>195</v>
      </c>
      <c r="C12" s="8" t="s">
        <v>196</v>
      </c>
      <c r="D12" s="9">
        <v>316</v>
      </c>
      <c r="E12" s="9">
        <v>2900</v>
      </c>
      <c r="F12" s="9">
        <v>150.05000000000001</v>
      </c>
      <c r="G12" s="56">
        <f t="shared" si="0"/>
        <v>0.47484177215189877</v>
      </c>
      <c r="H12" s="10">
        <f t="shared" si="1"/>
        <v>5.174137931034483E-2</v>
      </c>
    </row>
    <row r="13" spans="2:8" x14ac:dyDescent="0.25">
      <c r="B13" s="22" t="s">
        <v>197</v>
      </c>
      <c r="C13" s="8" t="s">
        <v>198</v>
      </c>
      <c r="D13" s="9">
        <v>737978.72</v>
      </c>
      <c r="E13" s="9">
        <v>1702094.02</v>
      </c>
      <c r="F13" s="9">
        <v>822161.67</v>
      </c>
      <c r="G13" s="56">
        <f t="shared" si="0"/>
        <v>1.1140723271803827</v>
      </c>
      <c r="H13" s="10">
        <f t="shared" si="1"/>
        <v>0.48302952735830657</v>
      </c>
    </row>
    <row r="14" spans="2:8" x14ac:dyDescent="0.25">
      <c r="B14" s="22" t="s">
        <v>199</v>
      </c>
      <c r="C14" s="8" t="s">
        <v>200</v>
      </c>
      <c r="D14" s="9">
        <v>64977.24</v>
      </c>
      <c r="E14" s="9">
        <v>112894.87</v>
      </c>
      <c r="F14" s="9">
        <v>52319.59</v>
      </c>
      <c r="G14" s="56">
        <f t="shared" si="0"/>
        <v>0.80519871265692411</v>
      </c>
      <c r="H14" s="10">
        <f t="shared" si="1"/>
        <v>0.46343638112165769</v>
      </c>
    </row>
    <row r="15" spans="2:8" x14ac:dyDescent="0.25">
      <c r="B15" s="22" t="s">
        <v>201</v>
      </c>
      <c r="C15" s="8" t="s">
        <v>202</v>
      </c>
      <c r="D15" s="9">
        <v>0</v>
      </c>
      <c r="E15" s="9">
        <v>2090</v>
      </c>
      <c r="F15" s="9">
        <v>0</v>
      </c>
      <c r="G15" s="56">
        <v>0</v>
      </c>
      <c r="H15" s="10">
        <f t="shared" si="1"/>
        <v>0</v>
      </c>
    </row>
    <row r="16" spans="2:8" x14ac:dyDescent="0.25">
      <c r="B16" s="22" t="s">
        <v>203</v>
      </c>
      <c r="C16" s="8" t="s">
        <v>204</v>
      </c>
      <c r="D16" s="9">
        <v>0</v>
      </c>
      <c r="E16" s="9">
        <v>10000</v>
      </c>
      <c r="F16" s="9">
        <v>0</v>
      </c>
      <c r="G16" s="56">
        <v>0</v>
      </c>
      <c r="H16" s="10">
        <f t="shared" si="1"/>
        <v>0</v>
      </c>
    </row>
    <row r="17" spans="2:8" x14ac:dyDescent="0.25">
      <c r="B17" s="22" t="s">
        <v>207</v>
      </c>
      <c r="C17" s="8" t="s">
        <v>208</v>
      </c>
      <c r="D17" s="9">
        <v>0</v>
      </c>
      <c r="E17" s="9">
        <v>7000</v>
      </c>
      <c r="F17" s="9">
        <v>0</v>
      </c>
      <c r="G17" s="56">
        <v>0</v>
      </c>
      <c r="H17" s="10">
        <f t="shared" si="1"/>
        <v>0</v>
      </c>
    </row>
    <row r="18" spans="2:8" x14ac:dyDescent="0.25">
      <c r="B18" s="22" t="s">
        <v>209</v>
      </c>
      <c r="C18" s="8" t="s">
        <v>210</v>
      </c>
      <c r="D18" s="9">
        <v>0</v>
      </c>
      <c r="E18" s="9">
        <v>50700</v>
      </c>
      <c r="F18" s="9">
        <v>3990.88</v>
      </c>
      <c r="G18" s="56">
        <v>0</v>
      </c>
      <c r="H18" s="10">
        <f t="shared" si="1"/>
        <v>7.8715581854043398E-2</v>
      </c>
    </row>
    <row r="19" spans="2:8" x14ac:dyDescent="0.25">
      <c r="B19" s="22" t="s">
        <v>211</v>
      </c>
      <c r="C19" s="8" t="s">
        <v>210</v>
      </c>
      <c r="D19" s="9">
        <v>14882.25</v>
      </c>
      <c r="E19" s="9">
        <v>35482.300000000003</v>
      </c>
      <c r="F19" s="9">
        <v>17834.259999999998</v>
      </c>
      <c r="G19" s="56">
        <f>F19/D19</f>
        <v>1.1983577752020023</v>
      </c>
      <c r="H19" s="10">
        <f t="shared" si="1"/>
        <v>0.5026241252680913</v>
      </c>
    </row>
    <row r="20" spans="2:8" x14ac:dyDescent="0.25">
      <c r="B20" s="22" t="s">
        <v>212</v>
      </c>
      <c r="C20" s="8" t="s">
        <v>213</v>
      </c>
      <c r="D20" s="9">
        <v>0</v>
      </c>
      <c r="E20" s="9">
        <v>1200</v>
      </c>
      <c r="F20" s="9">
        <v>182</v>
      </c>
      <c r="G20" s="56">
        <v>0</v>
      </c>
      <c r="H20" s="10">
        <f t="shared" si="1"/>
        <v>0.15166666666666667</v>
      </c>
    </row>
    <row r="21" spans="2:8" x14ac:dyDescent="0.25">
      <c r="B21" s="22" t="s">
        <v>214</v>
      </c>
      <c r="C21" s="8" t="s">
        <v>215</v>
      </c>
      <c r="D21" s="9">
        <v>6366</v>
      </c>
      <c r="E21" s="9">
        <v>5400</v>
      </c>
      <c r="F21" s="9">
        <v>480</v>
      </c>
      <c r="G21" s="56">
        <f>F21/D21</f>
        <v>7.5400565504241276E-2</v>
      </c>
      <c r="H21" s="10">
        <f t="shared" si="1"/>
        <v>8.8888888888888892E-2</v>
      </c>
    </row>
    <row r="22" spans="2:8" x14ac:dyDescent="0.25">
      <c r="D22" s="30"/>
      <c r="E22" s="30"/>
      <c r="F22" s="30"/>
    </row>
    <row r="24" spans="2:8" x14ac:dyDescent="0.25">
      <c r="B24" s="5"/>
      <c r="C24" s="5"/>
      <c r="D24" s="5"/>
      <c r="E24" s="5"/>
      <c r="F24" s="5"/>
      <c r="G24" s="5"/>
      <c r="H24" s="5"/>
    </row>
    <row r="25" spans="2:8" x14ac:dyDescent="0.25">
      <c r="B25" s="5"/>
      <c r="C25" s="180" t="s">
        <v>186</v>
      </c>
      <c r="D25" s="117" t="s">
        <v>456</v>
      </c>
      <c r="E25" s="117" t="s">
        <v>563</v>
      </c>
      <c r="F25" s="117" t="s">
        <v>457</v>
      </c>
      <c r="G25" s="117" t="s">
        <v>47</v>
      </c>
      <c r="H25" s="117" t="s">
        <v>47</v>
      </c>
    </row>
    <row r="26" spans="2:8" x14ac:dyDescent="0.25">
      <c r="B26" s="5"/>
      <c r="C26" s="180"/>
      <c r="D26" s="88">
        <v>2</v>
      </c>
      <c r="E26" s="89">
        <v>3</v>
      </c>
      <c r="F26" s="89">
        <v>4</v>
      </c>
      <c r="G26" s="89" t="s">
        <v>559</v>
      </c>
      <c r="H26" s="89" t="s">
        <v>560</v>
      </c>
    </row>
    <row r="27" spans="2:8" x14ac:dyDescent="0.25">
      <c r="B27" s="5"/>
      <c r="C27" s="180"/>
      <c r="D27" s="23">
        <v>920246.75</v>
      </c>
      <c r="E27" s="24">
        <v>2075340.75</v>
      </c>
      <c r="F27" s="24">
        <v>1155768.3099999998</v>
      </c>
      <c r="G27" s="25">
        <f>F27/D27</f>
        <v>1.2559330527383008</v>
      </c>
      <c r="H27" s="25">
        <f t="shared" ref="H27:H40" si="2">F27/E27</f>
        <v>0.55690532265605053</v>
      </c>
    </row>
    <row r="28" spans="2:8" x14ac:dyDescent="0.25">
      <c r="B28" s="22" t="s">
        <v>187</v>
      </c>
      <c r="C28" s="8" t="s">
        <v>188</v>
      </c>
      <c r="D28" s="9">
        <v>2338.21</v>
      </c>
      <c r="E28" s="9">
        <v>8877</v>
      </c>
      <c r="F28" s="9">
        <v>3286.01</v>
      </c>
      <c r="G28" s="56">
        <f>F28/D28</f>
        <v>1.4053528126216208</v>
      </c>
      <c r="H28" s="118">
        <f t="shared" si="2"/>
        <v>0.37017122901881266</v>
      </c>
    </row>
    <row r="29" spans="2:8" x14ac:dyDescent="0.25">
      <c r="B29" s="22" t="s">
        <v>191</v>
      </c>
      <c r="C29" s="8" t="s">
        <v>192</v>
      </c>
      <c r="D29" s="9">
        <v>56416.26</v>
      </c>
      <c r="E29" s="9">
        <v>121202.56</v>
      </c>
      <c r="F29" s="9">
        <v>82727.039999999994</v>
      </c>
      <c r="G29" s="56">
        <f>F29/D29</f>
        <v>1.4663687383743622</v>
      </c>
      <c r="H29" s="118">
        <f t="shared" si="2"/>
        <v>0.6825519196954255</v>
      </c>
    </row>
    <row r="30" spans="2:8" x14ac:dyDescent="0.25">
      <c r="B30" s="22" t="s">
        <v>193</v>
      </c>
      <c r="C30" s="8" t="s">
        <v>194</v>
      </c>
      <c r="D30" s="9">
        <v>3786.72</v>
      </c>
      <c r="E30" s="9">
        <v>15500</v>
      </c>
      <c r="F30" s="9">
        <v>4210.49</v>
      </c>
      <c r="G30" s="56">
        <f>F30/D30</f>
        <v>1.1119095153589387</v>
      </c>
      <c r="H30" s="118">
        <f t="shared" si="2"/>
        <v>0.27164451612903223</v>
      </c>
    </row>
    <row r="31" spans="2:8" x14ac:dyDescent="0.25">
      <c r="B31" s="22" t="s">
        <v>195</v>
      </c>
      <c r="C31" s="8" t="s">
        <v>196</v>
      </c>
      <c r="D31" s="9">
        <v>316</v>
      </c>
      <c r="E31" s="9">
        <v>2900</v>
      </c>
      <c r="F31" s="9">
        <v>131.80000000000001</v>
      </c>
      <c r="G31" s="56">
        <v>0</v>
      </c>
      <c r="H31" s="118">
        <f t="shared" si="2"/>
        <v>4.5448275862068968E-2</v>
      </c>
    </row>
    <row r="32" spans="2:8" x14ac:dyDescent="0.25">
      <c r="B32" s="22" t="s">
        <v>197</v>
      </c>
      <c r="C32" s="8" t="s">
        <v>198</v>
      </c>
      <c r="D32" s="9">
        <v>739196.59</v>
      </c>
      <c r="E32" s="9">
        <v>1702094.02</v>
      </c>
      <c r="F32" s="9">
        <v>957764.76</v>
      </c>
      <c r="G32" s="56">
        <f>F32/D32</f>
        <v>1.295683412175914</v>
      </c>
      <c r="H32" s="118">
        <f t="shared" si="2"/>
        <v>0.56269791723961293</v>
      </c>
    </row>
    <row r="33" spans="2:8" x14ac:dyDescent="0.25">
      <c r="B33" s="22" t="s">
        <v>199</v>
      </c>
      <c r="C33" s="8" t="s">
        <v>200</v>
      </c>
      <c r="D33" s="9">
        <v>64958.080000000002</v>
      </c>
      <c r="E33" s="9">
        <v>112894.87</v>
      </c>
      <c r="F33" s="9">
        <v>63911.8</v>
      </c>
      <c r="G33" s="56">
        <f>F33/D33</f>
        <v>0.98389299683734499</v>
      </c>
      <c r="H33" s="118">
        <f t="shared" si="2"/>
        <v>0.56611784042977331</v>
      </c>
    </row>
    <row r="34" spans="2:8" x14ac:dyDescent="0.25">
      <c r="B34" s="22" t="s">
        <v>201</v>
      </c>
      <c r="C34" s="8" t="s">
        <v>202</v>
      </c>
      <c r="D34" s="9">
        <v>0</v>
      </c>
      <c r="E34" s="9">
        <v>2090</v>
      </c>
      <c r="F34" s="9">
        <v>0</v>
      </c>
      <c r="G34" s="56">
        <v>0</v>
      </c>
      <c r="H34" s="118">
        <f t="shared" si="2"/>
        <v>0</v>
      </c>
    </row>
    <row r="35" spans="2:8" x14ac:dyDescent="0.25">
      <c r="B35" s="22" t="s">
        <v>203</v>
      </c>
      <c r="C35" s="8" t="s">
        <v>204</v>
      </c>
      <c r="D35" s="9">
        <v>2614.7600000000002</v>
      </c>
      <c r="E35" s="9">
        <v>10000</v>
      </c>
      <c r="F35" s="9">
        <v>1099.6300000000001</v>
      </c>
      <c r="G35" s="56">
        <f>F35/D35</f>
        <v>0.42054720127277456</v>
      </c>
      <c r="H35" s="118">
        <f t="shared" si="2"/>
        <v>0.10996300000000001</v>
      </c>
    </row>
    <row r="36" spans="2:8" x14ac:dyDescent="0.25">
      <c r="B36" s="22" t="s">
        <v>207</v>
      </c>
      <c r="C36" s="8" t="s">
        <v>208</v>
      </c>
      <c r="D36" s="9">
        <v>0</v>
      </c>
      <c r="E36" s="9">
        <v>7000</v>
      </c>
      <c r="F36" s="9">
        <v>0</v>
      </c>
      <c r="G36" s="56">
        <v>0</v>
      </c>
      <c r="H36" s="118">
        <f t="shared" si="2"/>
        <v>0</v>
      </c>
    </row>
    <row r="37" spans="2:8" x14ac:dyDescent="0.25">
      <c r="B37" s="22" t="s">
        <v>209</v>
      </c>
      <c r="C37" s="8" t="s">
        <v>210</v>
      </c>
      <c r="D37" s="9">
        <v>27931.18</v>
      </c>
      <c r="E37" s="9">
        <v>50700</v>
      </c>
      <c r="F37" s="9">
        <v>21879.91</v>
      </c>
      <c r="G37" s="56">
        <f>F37/D37</f>
        <v>0.78335072130858774</v>
      </c>
      <c r="H37" s="118">
        <f t="shared" si="2"/>
        <v>0.43155641025641023</v>
      </c>
    </row>
    <row r="38" spans="2:8" x14ac:dyDescent="0.25">
      <c r="B38" s="22" t="s">
        <v>211</v>
      </c>
      <c r="C38" s="8" t="s">
        <v>210</v>
      </c>
      <c r="D38" s="9">
        <v>14882.25</v>
      </c>
      <c r="E38" s="9">
        <v>35482.300000000003</v>
      </c>
      <c r="F38" s="9">
        <v>20094.87</v>
      </c>
      <c r="G38" s="56">
        <f>F38/D38</f>
        <v>1.3502575215441213</v>
      </c>
      <c r="H38" s="118">
        <f t="shared" si="2"/>
        <v>0.56633504592430584</v>
      </c>
    </row>
    <row r="39" spans="2:8" x14ac:dyDescent="0.25">
      <c r="B39" s="22" t="s">
        <v>212</v>
      </c>
      <c r="C39" s="8" t="s">
        <v>213</v>
      </c>
      <c r="D39" s="9">
        <v>1440.7</v>
      </c>
      <c r="E39" s="9">
        <v>1200</v>
      </c>
      <c r="F39" s="9">
        <v>182</v>
      </c>
      <c r="G39" s="56">
        <v>0</v>
      </c>
      <c r="H39" s="118">
        <f t="shared" si="2"/>
        <v>0.15166666666666667</v>
      </c>
    </row>
    <row r="40" spans="2:8" x14ac:dyDescent="0.25">
      <c r="B40" s="22" t="s">
        <v>214</v>
      </c>
      <c r="C40" s="8" t="s">
        <v>215</v>
      </c>
      <c r="D40" s="9">
        <v>6366</v>
      </c>
      <c r="E40" s="9">
        <v>5400</v>
      </c>
      <c r="F40" s="9">
        <v>480</v>
      </c>
      <c r="G40" s="56">
        <f>F40/D40</f>
        <v>7.5400565504241276E-2</v>
      </c>
      <c r="H40" s="118">
        <f t="shared" si="2"/>
        <v>8.8888888888888892E-2</v>
      </c>
    </row>
    <row r="41" spans="2:8" x14ac:dyDescent="0.25">
      <c r="D41" s="30"/>
      <c r="F41" s="30"/>
    </row>
  </sheetData>
  <mergeCells count="3">
    <mergeCell ref="C6:C8"/>
    <mergeCell ref="C25:C27"/>
    <mergeCell ref="C3:G3"/>
  </mergeCells>
  <pageMargins left="0.7" right="0.7" top="0.75" bottom="0.75" header="0.3" footer="0.3"/>
  <pageSetup paperSize="9" scale="7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"/>
  <sheetViews>
    <sheetView workbookViewId="0">
      <selection activeCell="H15" sqref="H15"/>
    </sheetView>
  </sheetViews>
  <sheetFormatPr defaultRowHeight="15" x14ac:dyDescent="0.25"/>
  <cols>
    <col min="2" max="2" width="27.85546875" customWidth="1"/>
    <col min="3" max="3" width="33.85546875" customWidth="1"/>
    <col min="4" max="4" width="23.140625" customWidth="1"/>
    <col min="5" max="5" width="19.140625" customWidth="1"/>
    <col min="6" max="6" width="21.5703125" customWidth="1"/>
    <col min="7" max="7" width="13.7109375" customWidth="1"/>
    <col min="8" max="8" width="12.7109375" customWidth="1"/>
  </cols>
  <sheetData>
    <row r="1" spans="2:8" x14ac:dyDescent="0.25">
      <c r="B1" s="5"/>
      <c r="C1" s="5"/>
      <c r="D1" s="5"/>
      <c r="E1" s="5"/>
      <c r="F1" s="5"/>
      <c r="G1" s="5"/>
      <c r="H1" s="5"/>
    </row>
    <row r="2" spans="2:8" ht="18" x14ac:dyDescent="0.25">
      <c r="B2" s="5"/>
      <c r="C2" s="181" t="s">
        <v>223</v>
      </c>
      <c r="D2" s="181"/>
      <c r="E2" s="181"/>
      <c r="F2" s="181"/>
      <c r="G2" s="181"/>
      <c r="H2" s="181"/>
    </row>
    <row r="3" spans="2:8" x14ac:dyDescent="0.25">
      <c r="B3" s="5"/>
      <c r="C3" s="5"/>
      <c r="D3" s="5"/>
      <c r="E3" s="5"/>
      <c r="F3" s="5"/>
      <c r="G3" s="5"/>
      <c r="H3" s="5"/>
    </row>
    <row r="4" spans="2:8" x14ac:dyDescent="0.25">
      <c r="B4" s="5"/>
      <c r="C4" s="5"/>
      <c r="D4" s="5"/>
      <c r="E4" s="5"/>
      <c r="F4" s="5"/>
      <c r="G4" s="5"/>
      <c r="H4" s="5"/>
    </row>
    <row r="5" spans="2:8" x14ac:dyDescent="0.25">
      <c r="B5" s="5"/>
      <c r="C5" s="182" t="s">
        <v>186</v>
      </c>
      <c r="D5" s="27" t="s">
        <v>456</v>
      </c>
      <c r="E5" s="28" t="s">
        <v>563</v>
      </c>
      <c r="F5" s="28" t="s">
        <v>457</v>
      </c>
      <c r="G5" s="28" t="s">
        <v>47</v>
      </c>
      <c r="H5" s="28" t="s">
        <v>47</v>
      </c>
    </row>
    <row r="6" spans="2:8" x14ac:dyDescent="0.25">
      <c r="B6" s="5"/>
      <c r="C6" s="183"/>
      <c r="D6" s="86">
        <v>2</v>
      </c>
      <c r="E6" s="87">
        <v>3</v>
      </c>
      <c r="F6" s="87">
        <v>4</v>
      </c>
      <c r="G6" s="87" t="s">
        <v>559</v>
      </c>
      <c r="H6" s="87" t="s">
        <v>560</v>
      </c>
    </row>
    <row r="7" spans="2:8" ht="26.25" customHeight="1" x14ac:dyDescent="0.25">
      <c r="B7" s="29" t="s">
        <v>220</v>
      </c>
      <c r="C7" s="26" t="s">
        <v>217</v>
      </c>
      <c r="D7" s="9">
        <v>920246.75</v>
      </c>
      <c r="E7" s="9">
        <v>2075340.75</v>
      </c>
      <c r="F7" s="9">
        <v>1155768.31</v>
      </c>
      <c r="G7" s="10">
        <f>F7/D7</f>
        <v>1.255933052738301</v>
      </c>
      <c r="H7" s="10">
        <f>F7/E7</f>
        <v>0.55690532265605064</v>
      </c>
    </row>
    <row r="8" spans="2:8" ht="25.5" customHeight="1" x14ac:dyDescent="0.25">
      <c r="B8" s="29" t="s">
        <v>221</v>
      </c>
      <c r="C8" s="26" t="s">
        <v>218</v>
      </c>
      <c r="D8" s="9">
        <v>920246.75</v>
      </c>
      <c r="E8" s="9">
        <v>2075340.75</v>
      </c>
      <c r="F8" s="9">
        <v>1155768.31</v>
      </c>
      <c r="G8" s="10">
        <f>F8/D8</f>
        <v>1.255933052738301</v>
      </c>
      <c r="H8" s="10">
        <f>F8/E8</f>
        <v>0.55690532265605064</v>
      </c>
    </row>
    <row r="9" spans="2:8" ht="26.25" customHeight="1" x14ac:dyDescent="0.25">
      <c r="B9" s="29" t="s">
        <v>222</v>
      </c>
      <c r="C9" s="26" t="s">
        <v>219</v>
      </c>
      <c r="D9" s="9">
        <v>920246.75</v>
      </c>
      <c r="E9" s="9">
        <v>2075340.75</v>
      </c>
      <c r="F9" s="9">
        <v>1155768.31</v>
      </c>
      <c r="G9" s="10">
        <f>F9/D9</f>
        <v>1.255933052738301</v>
      </c>
      <c r="H9" s="10">
        <f>F9/E9</f>
        <v>0.55690532265605064</v>
      </c>
    </row>
  </sheetData>
  <mergeCells count="2">
    <mergeCell ref="C2:H2"/>
    <mergeCell ref="C5:C6"/>
  </mergeCells>
  <pageMargins left="0.7" right="0.7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19"/>
  <sheetViews>
    <sheetView workbookViewId="0">
      <selection activeCell="H8" sqref="H8"/>
    </sheetView>
  </sheetViews>
  <sheetFormatPr defaultRowHeight="15" x14ac:dyDescent="0.25"/>
  <cols>
    <col min="1" max="1" width="17.42578125" style="70" customWidth="1"/>
    <col min="2" max="2" width="61.42578125" style="3" customWidth="1"/>
    <col min="3" max="3" width="16.28515625" customWidth="1"/>
    <col min="4" max="4" width="14.42578125" customWidth="1"/>
    <col min="5" max="5" width="14.85546875" style="55" customWidth="1"/>
    <col min="6" max="8" width="12.42578125" customWidth="1"/>
  </cols>
  <sheetData>
    <row r="2" spans="1:5" ht="18.75" x14ac:dyDescent="0.3">
      <c r="B2" s="177" t="s">
        <v>409</v>
      </c>
      <c r="C2" s="177"/>
      <c r="D2" s="177"/>
      <c r="E2" s="177"/>
    </row>
    <row r="3" spans="1:5" ht="18.75" x14ac:dyDescent="0.3">
      <c r="B3" s="177" t="s">
        <v>410</v>
      </c>
      <c r="C3" s="177"/>
      <c r="D3" s="177"/>
      <c r="E3" s="177"/>
    </row>
    <row r="5" spans="1:5" ht="16.5" customHeight="1" x14ac:dyDescent="0.25">
      <c r="A5" s="184" t="s">
        <v>186</v>
      </c>
      <c r="B5" s="184"/>
      <c r="C5" s="50" t="s">
        <v>563</v>
      </c>
      <c r="D5" s="73" t="s">
        <v>185</v>
      </c>
      <c r="E5" s="73" t="s">
        <v>47</v>
      </c>
    </row>
    <row r="6" spans="1:5" x14ac:dyDescent="0.25">
      <c r="A6" s="184"/>
      <c r="B6" s="184"/>
      <c r="C6" s="74">
        <v>2075340.75</v>
      </c>
      <c r="D6" s="74">
        <f>D7+D26+D33+D94+D96+D105+D109</f>
        <v>1155768.3099999998</v>
      </c>
      <c r="E6" s="75">
        <f>D6/C6</f>
        <v>0.55690532265605053</v>
      </c>
    </row>
    <row r="7" spans="1:5" x14ac:dyDescent="0.25">
      <c r="A7" s="71" t="s">
        <v>224</v>
      </c>
      <c r="B7" s="69" t="s">
        <v>225</v>
      </c>
      <c r="C7" s="24">
        <v>1675480</v>
      </c>
      <c r="D7" s="24">
        <f>SUM(D8:D25)</f>
        <v>953694.44</v>
      </c>
      <c r="E7" s="25">
        <f>D7/C7</f>
        <v>0.56920669897581588</v>
      </c>
    </row>
    <row r="8" spans="1:5" x14ac:dyDescent="0.25">
      <c r="A8" s="72" t="s">
        <v>226</v>
      </c>
      <c r="B8" s="4" t="s">
        <v>227</v>
      </c>
      <c r="C8" s="9">
        <v>1275400</v>
      </c>
      <c r="D8" s="9">
        <v>775296.54</v>
      </c>
      <c r="E8" s="10">
        <f>D8/C8</f>
        <v>0.60788500862474526</v>
      </c>
    </row>
    <row r="9" spans="1:5" x14ac:dyDescent="0.25">
      <c r="A9" s="72" t="s">
        <v>228</v>
      </c>
      <c r="B9" s="4" t="s">
        <v>82</v>
      </c>
      <c r="C9" s="9">
        <v>16000</v>
      </c>
      <c r="D9" s="9">
        <v>11959.58</v>
      </c>
      <c r="E9" s="10">
        <f t="shared" ref="E9:E25" si="0">D9/C9</f>
        <v>0.74747375000000005</v>
      </c>
    </row>
    <row r="10" spans="1:5" x14ac:dyDescent="0.25">
      <c r="A10" s="72" t="s">
        <v>229</v>
      </c>
      <c r="B10" s="4" t="s">
        <v>83</v>
      </c>
      <c r="C10" s="9">
        <v>12000</v>
      </c>
      <c r="D10" s="9">
        <v>5884.08</v>
      </c>
      <c r="E10" s="10">
        <f t="shared" si="0"/>
        <v>0.49034</v>
      </c>
    </row>
    <row r="11" spans="1:5" x14ac:dyDescent="0.25">
      <c r="A11" s="72" t="s">
        <v>241</v>
      </c>
      <c r="B11" s="4" t="s">
        <v>242</v>
      </c>
      <c r="C11" s="9">
        <v>11000</v>
      </c>
      <c r="D11" s="9">
        <v>0</v>
      </c>
      <c r="E11" s="10">
        <f t="shared" si="0"/>
        <v>0</v>
      </c>
    </row>
    <row r="12" spans="1:5" x14ac:dyDescent="0.25">
      <c r="A12" s="72" t="s">
        <v>230</v>
      </c>
      <c r="B12" s="4" t="s">
        <v>231</v>
      </c>
      <c r="C12" s="9">
        <v>45380</v>
      </c>
      <c r="D12" s="9">
        <v>6280.55</v>
      </c>
      <c r="E12" s="10">
        <f t="shared" si="0"/>
        <v>0.13839907448215072</v>
      </c>
    </row>
    <row r="13" spans="1:5" x14ac:dyDescent="0.25">
      <c r="A13" s="72" t="s">
        <v>243</v>
      </c>
      <c r="B13" s="4" t="s">
        <v>244</v>
      </c>
      <c r="C13" s="9">
        <v>7000</v>
      </c>
      <c r="D13" s="9">
        <v>0</v>
      </c>
      <c r="E13" s="10">
        <f t="shared" si="0"/>
        <v>0</v>
      </c>
    </row>
    <row r="14" spans="1:5" x14ac:dyDescent="0.25">
      <c r="A14" s="72" t="s">
        <v>245</v>
      </c>
      <c r="B14" s="4" t="s">
        <v>246</v>
      </c>
      <c r="C14" s="9">
        <v>3000</v>
      </c>
      <c r="D14" s="9">
        <v>0</v>
      </c>
      <c r="E14" s="10">
        <f t="shared" si="0"/>
        <v>0</v>
      </c>
    </row>
    <row r="15" spans="1:5" x14ac:dyDescent="0.25">
      <c r="A15" s="72" t="s">
        <v>232</v>
      </c>
      <c r="B15" s="4" t="s">
        <v>233</v>
      </c>
      <c r="C15" s="9">
        <v>3500</v>
      </c>
      <c r="D15" s="9">
        <v>1765.76</v>
      </c>
      <c r="E15" s="10">
        <f t="shared" si="0"/>
        <v>0.50450285714285714</v>
      </c>
    </row>
    <row r="16" spans="1:5" x14ac:dyDescent="0.25">
      <c r="A16" s="72" t="s">
        <v>234</v>
      </c>
      <c r="B16" s="4" t="s">
        <v>235</v>
      </c>
      <c r="C16" s="9">
        <v>20000</v>
      </c>
      <c r="D16" s="9">
        <v>15000</v>
      </c>
      <c r="E16" s="10">
        <f t="shared" si="0"/>
        <v>0.75</v>
      </c>
    </row>
    <row r="17" spans="1:5" x14ac:dyDescent="0.25">
      <c r="A17" s="72" t="s">
        <v>247</v>
      </c>
      <c r="B17" s="4" t="s">
        <v>248</v>
      </c>
      <c r="C17" s="9">
        <v>5000</v>
      </c>
      <c r="D17" s="9">
        <v>0</v>
      </c>
      <c r="E17" s="10">
        <f t="shared" si="0"/>
        <v>0</v>
      </c>
    </row>
    <row r="18" spans="1:5" x14ac:dyDescent="0.25">
      <c r="A18" s="72" t="s">
        <v>236</v>
      </c>
      <c r="B18" s="4" t="s">
        <v>86</v>
      </c>
      <c r="C18" s="9">
        <v>251450</v>
      </c>
      <c r="D18" s="9">
        <v>124594.24000000001</v>
      </c>
      <c r="E18" s="10">
        <f t="shared" si="0"/>
        <v>0.49550304235434484</v>
      </c>
    </row>
    <row r="19" spans="1:5" x14ac:dyDescent="0.25">
      <c r="A19" s="72" t="s">
        <v>237</v>
      </c>
      <c r="B19" s="4" t="s">
        <v>238</v>
      </c>
      <c r="C19" s="9">
        <v>20400</v>
      </c>
      <c r="D19" s="9">
        <v>11943.69</v>
      </c>
      <c r="E19" s="10">
        <f t="shared" si="0"/>
        <v>0.58547500000000008</v>
      </c>
    </row>
    <row r="20" spans="1:5" x14ac:dyDescent="0.25">
      <c r="A20" s="72" t="s">
        <v>239</v>
      </c>
      <c r="B20" s="4" t="s">
        <v>240</v>
      </c>
      <c r="C20" s="9">
        <v>3000</v>
      </c>
      <c r="D20" s="9">
        <v>0</v>
      </c>
      <c r="E20" s="10">
        <f t="shared" si="0"/>
        <v>0</v>
      </c>
    </row>
    <row r="21" spans="1:5" x14ac:dyDescent="0.25">
      <c r="A21" s="72" t="s">
        <v>249</v>
      </c>
      <c r="B21" s="4" t="s">
        <v>250</v>
      </c>
      <c r="C21" s="9">
        <v>100</v>
      </c>
      <c r="D21" s="9">
        <v>0</v>
      </c>
      <c r="E21" s="10">
        <f t="shared" si="0"/>
        <v>0</v>
      </c>
    </row>
    <row r="22" spans="1:5" x14ac:dyDescent="0.25">
      <c r="A22" s="72" t="s">
        <v>251</v>
      </c>
      <c r="B22" s="4" t="s">
        <v>252</v>
      </c>
      <c r="C22" s="9">
        <v>100</v>
      </c>
      <c r="D22" s="9">
        <v>0</v>
      </c>
      <c r="E22" s="10">
        <f t="shared" si="0"/>
        <v>0</v>
      </c>
    </row>
    <row r="23" spans="1:5" x14ac:dyDescent="0.25">
      <c r="A23" s="72" t="s">
        <v>253</v>
      </c>
      <c r="B23" s="4" t="s">
        <v>254</v>
      </c>
      <c r="C23" s="9">
        <v>2000</v>
      </c>
      <c r="D23" s="9">
        <v>970</v>
      </c>
      <c r="E23" s="10">
        <f t="shared" si="0"/>
        <v>0.48499999999999999</v>
      </c>
    </row>
    <row r="24" spans="1:5" x14ac:dyDescent="0.25">
      <c r="A24" s="72" t="s">
        <v>255</v>
      </c>
      <c r="B24" s="4" t="s">
        <v>153</v>
      </c>
      <c r="C24" s="9">
        <v>100</v>
      </c>
      <c r="D24" s="9">
        <v>0</v>
      </c>
      <c r="E24" s="10">
        <f t="shared" si="0"/>
        <v>0</v>
      </c>
    </row>
    <row r="25" spans="1:5" x14ac:dyDescent="0.25">
      <c r="A25" s="72" t="s">
        <v>256</v>
      </c>
      <c r="B25" s="4" t="s">
        <v>257</v>
      </c>
      <c r="C25" s="9">
        <v>50</v>
      </c>
      <c r="D25" s="9">
        <v>0</v>
      </c>
      <c r="E25" s="10">
        <f t="shared" si="0"/>
        <v>0</v>
      </c>
    </row>
    <row r="26" spans="1:5" x14ac:dyDescent="0.25">
      <c r="A26" s="71" t="s">
        <v>258</v>
      </c>
      <c r="B26" s="69" t="s">
        <v>259</v>
      </c>
      <c r="C26" s="24">
        <v>18064</v>
      </c>
      <c r="D26" s="24">
        <f>SUM(D27:D32)</f>
        <v>1636.9300000000003</v>
      </c>
      <c r="E26" s="25">
        <f>D26/C26</f>
        <v>9.0618356953055812E-2</v>
      </c>
    </row>
    <row r="27" spans="1:5" x14ac:dyDescent="0.25">
      <c r="A27" s="72" t="s">
        <v>260</v>
      </c>
      <c r="B27" s="4" t="s">
        <v>261</v>
      </c>
      <c r="C27" s="9">
        <v>2700</v>
      </c>
      <c r="D27" s="9">
        <v>832.75</v>
      </c>
      <c r="E27" s="10">
        <f>D27/C27</f>
        <v>0.30842592592592594</v>
      </c>
    </row>
    <row r="28" spans="1:5" x14ac:dyDescent="0.25">
      <c r="A28" s="72" t="s">
        <v>262</v>
      </c>
      <c r="B28" s="4" t="s">
        <v>263</v>
      </c>
      <c r="C28" s="9">
        <v>1234</v>
      </c>
      <c r="D28" s="9">
        <v>291.88</v>
      </c>
      <c r="E28" s="10">
        <f t="shared" ref="E28:E32" si="1">D28/C28</f>
        <v>0.23653160453808753</v>
      </c>
    </row>
    <row r="29" spans="1:5" x14ac:dyDescent="0.25">
      <c r="A29" s="72" t="s">
        <v>264</v>
      </c>
      <c r="B29" s="4" t="s">
        <v>265</v>
      </c>
      <c r="C29" s="9">
        <v>700</v>
      </c>
      <c r="D29" s="9">
        <v>53.14</v>
      </c>
      <c r="E29" s="10">
        <f t="shared" si="1"/>
        <v>7.5914285714285712E-2</v>
      </c>
    </row>
    <row r="30" spans="1:5" x14ac:dyDescent="0.25">
      <c r="A30" s="72" t="s">
        <v>268</v>
      </c>
      <c r="B30" s="4" t="s">
        <v>269</v>
      </c>
      <c r="C30" s="9">
        <v>10238.700000000001</v>
      </c>
      <c r="D30" s="9">
        <v>0</v>
      </c>
      <c r="E30" s="10">
        <f t="shared" si="1"/>
        <v>0</v>
      </c>
    </row>
    <row r="31" spans="1:5" x14ac:dyDescent="0.25">
      <c r="A31" s="72" t="s">
        <v>266</v>
      </c>
      <c r="B31" s="4" t="s">
        <v>267</v>
      </c>
      <c r="C31" s="9">
        <v>3173.05</v>
      </c>
      <c r="D31" s="9">
        <v>459.16</v>
      </c>
      <c r="E31" s="10">
        <f t="shared" si="1"/>
        <v>0.14470619750713037</v>
      </c>
    </row>
    <row r="32" spans="1:5" x14ac:dyDescent="0.25">
      <c r="A32" s="72" t="s">
        <v>270</v>
      </c>
      <c r="B32" s="4" t="s">
        <v>271</v>
      </c>
      <c r="C32" s="9">
        <v>18.25</v>
      </c>
      <c r="D32" s="9">
        <v>0</v>
      </c>
      <c r="E32" s="10">
        <f t="shared" si="1"/>
        <v>0</v>
      </c>
    </row>
    <row r="33" spans="1:5" x14ac:dyDescent="0.25">
      <c r="A33" s="71" t="s">
        <v>272</v>
      </c>
      <c r="B33" s="69" t="s">
        <v>273</v>
      </c>
      <c r="C33" s="24">
        <v>300921.02</v>
      </c>
      <c r="D33" s="24">
        <f>SUM(D34:D93)</f>
        <v>157234.92000000001</v>
      </c>
      <c r="E33" s="25">
        <f>D33/C33</f>
        <v>0.5225122525505197</v>
      </c>
    </row>
    <row r="34" spans="1:5" x14ac:dyDescent="0.25">
      <c r="A34" s="72" t="s">
        <v>276</v>
      </c>
      <c r="B34" s="4" t="s">
        <v>277</v>
      </c>
      <c r="C34" s="9">
        <v>3400</v>
      </c>
      <c r="D34" s="9">
        <v>1587.62</v>
      </c>
      <c r="E34" s="10">
        <f>D34/C34</f>
        <v>0.46694705882352938</v>
      </c>
    </row>
    <row r="35" spans="1:5" x14ac:dyDescent="0.25">
      <c r="A35" s="72" t="s">
        <v>340</v>
      </c>
      <c r="B35" s="4" t="s">
        <v>341</v>
      </c>
      <c r="C35" s="9">
        <v>1410</v>
      </c>
      <c r="D35" s="9">
        <v>160</v>
      </c>
      <c r="E35" s="10">
        <f t="shared" ref="E35:E93" si="2">D35/C35</f>
        <v>0.11347517730496454</v>
      </c>
    </row>
    <row r="36" spans="1:5" x14ac:dyDescent="0.25">
      <c r="A36" s="72" t="s">
        <v>278</v>
      </c>
      <c r="B36" s="4" t="s">
        <v>279</v>
      </c>
      <c r="C36" s="9">
        <v>2500</v>
      </c>
      <c r="D36" s="9">
        <v>1156.95</v>
      </c>
      <c r="E36" s="10">
        <f t="shared" si="2"/>
        <v>0.46278000000000002</v>
      </c>
    </row>
    <row r="37" spans="1:5" x14ac:dyDescent="0.25">
      <c r="A37" s="72" t="s">
        <v>381</v>
      </c>
      <c r="B37" s="4" t="s">
        <v>382</v>
      </c>
      <c r="C37" s="9">
        <v>200</v>
      </c>
      <c r="D37" s="9">
        <v>0</v>
      </c>
      <c r="E37" s="10">
        <f t="shared" si="2"/>
        <v>0</v>
      </c>
    </row>
    <row r="38" spans="1:5" x14ac:dyDescent="0.25">
      <c r="A38" s="72" t="s">
        <v>280</v>
      </c>
      <c r="B38" s="4" t="s">
        <v>281</v>
      </c>
      <c r="C38" s="9">
        <v>1400</v>
      </c>
      <c r="D38" s="9">
        <v>1259.29</v>
      </c>
      <c r="E38" s="10">
        <f t="shared" si="2"/>
        <v>0.89949285714285709</v>
      </c>
    </row>
    <row r="39" spans="1:5" x14ac:dyDescent="0.25">
      <c r="A39" s="72" t="s">
        <v>377</v>
      </c>
      <c r="B39" s="4" t="s">
        <v>378</v>
      </c>
      <c r="C39" s="9">
        <v>9000</v>
      </c>
      <c r="D39" s="9">
        <v>3647.85</v>
      </c>
      <c r="E39" s="10">
        <f t="shared" si="2"/>
        <v>0.40531666666666666</v>
      </c>
    </row>
    <row r="40" spans="1:5" x14ac:dyDescent="0.25">
      <c r="A40" s="72" t="s">
        <v>379</v>
      </c>
      <c r="B40" s="4" t="s">
        <v>380</v>
      </c>
      <c r="C40" s="9">
        <v>20000</v>
      </c>
      <c r="D40" s="9">
        <v>8490.7999999999993</v>
      </c>
      <c r="E40" s="10">
        <f t="shared" si="2"/>
        <v>0.42453999999999997</v>
      </c>
    </row>
    <row r="41" spans="1:5" x14ac:dyDescent="0.25">
      <c r="A41" s="72" t="s">
        <v>342</v>
      </c>
      <c r="B41" s="4" t="s">
        <v>343</v>
      </c>
      <c r="C41" s="9">
        <v>900</v>
      </c>
      <c r="D41" s="9">
        <v>132.47</v>
      </c>
      <c r="E41" s="10">
        <f t="shared" si="2"/>
        <v>0.1471888888888889</v>
      </c>
    </row>
    <row r="42" spans="1:5" x14ac:dyDescent="0.25">
      <c r="A42" s="72" t="s">
        <v>282</v>
      </c>
      <c r="B42" s="4" t="s">
        <v>283</v>
      </c>
      <c r="C42" s="9">
        <v>8779.75</v>
      </c>
      <c r="D42" s="9">
        <v>1575</v>
      </c>
      <c r="E42" s="10">
        <f t="shared" si="2"/>
        <v>0.17939007374925253</v>
      </c>
    </row>
    <row r="43" spans="1:5" x14ac:dyDescent="0.25">
      <c r="A43" s="72" t="s">
        <v>344</v>
      </c>
      <c r="B43" s="4" t="s">
        <v>345</v>
      </c>
      <c r="C43" s="9">
        <v>1200</v>
      </c>
      <c r="D43" s="9">
        <v>593.04</v>
      </c>
      <c r="E43" s="10">
        <f t="shared" si="2"/>
        <v>0.49419999999999997</v>
      </c>
    </row>
    <row r="44" spans="1:5" x14ac:dyDescent="0.25">
      <c r="A44" s="72" t="s">
        <v>284</v>
      </c>
      <c r="B44" s="4" t="s">
        <v>285</v>
      </c>
      <c r="C44" s="9">
        <v>1800</v>
      </c>
      <c r="D44" s="9">
        <v>879.64</v>
      </c>
      <c r="E44" s="10">
        <f t="shared" si="2"/>
        <v>0.48868888888888889</v>
      </c>
    </row>
    <row r="45" spans="1:5" x14ac:dyDescent="0.25">
      <c r="A45" s="72" t="s">
        <v>286</v>
      </c>
      <c r="B45" s="4" t="s">
        <v>287</v>
      </c>
      <c r="C45" s="9">
        <v>3058</v>
      </c>
      <c r="D45" s="9">
        <v>1222.29</v>
      </c>
      <c r="E45" s="10">
        <f t="shared" si="2"/>
        <v>0.39970241988227601</v>
      </c>
    </row>
    <row r="46" spans="1:5" x14ac:dyDescent="0.25">
      <c r="A46" s="72" t="s">
        <v>288</v>
      </c>
      <c r="B46" s="4" t="s">
        <v>289</v>
      </c>
      <c r="C46" s="9">
        <v>3065</v>
      </c>
      <c r="D46" s="9">
        <v>2336.37</v>
      </c>
      <c r="E46" s="10">
        <f t="shared" si="2"/>
        <v>0.76227406199021208</v>
      </c>
    </row>
    <row r="47" spans="1:5" x14ac:dyDescent="0.25">
      <c r="A47" s="72" t="s">
        <v>290</v>
      </c>
      <c r="B47" s="4" t="s">
        <v>291</v>
      </c>
      <c r="C47" s="9">
        <v>1600</v>
      </c>
      <c r="D47" s="9">
        <v>1186.02</v>
      </c>
      <c r="E47" s="10">
        <f t="shared" si="2"/>
        <v>0.74126249999999994</v>
      </c>
    </row>
    <row r="48" spans="1:5" x14ac:dyDescent="0.25">
      <c r="A48" s="72" t="s">
        <v>292</v>
      </c>
      <c r="B48" s="4" t="s">
        <v>293</v>
      </c>
      <c r="C48" s="9">
        <v>4100</v>
      </c>
      <c r="D48" s="9">
        <v>2012.5</v>
      </c>
      <c r="E48" s="10">
        <f t="shared" si="2"/>
        <v>0.49085365853658536</v>
      </c>
    </row>
    <row r="49" spans="1:5" x14ac:dyDescent="0.25">
      <c r="A49" s="72" t="s">
        <v>294</v>
      </c>
      <c r="B49" s="4" t="s">
        <v>295</v>
      </c>
      <c r="C49" s="9">
        <v>4798.37</v>
      </c>
      <c r="D49" s="9">
        <v>941.01</v>
      </c>
      <c r="E49" s="10">
        <f t="shared" si="2"/>
        <v>0.19611034580492959</v>
      </c>
    </row>
    <row r="50" spans="1:5" x14ac:dyDescent="0.25">
      <c r="A50" s="72" t="s">
        <v>296</v>
      </c>
      <c r="B50" s="4" t="s">
        <v>297</v>
      </c>
      <c r="C50" s="9">
        <v>1050</v>
      </c>
      <c r="D50" s="9">
        <v>134.55000000000001</v>
      </c>
      <c r="E50" s="10">
        <f t="shared" si="2"/>
        <v>0.12814285714285714</v>
      </c>
    </row>
    <row r="51" spans="1:5" x14ac:dyDescent="0.25">
      <c r="A51" s="72" t="s">
        <v>298</v>
      </c>
      <c r="B51" s="4" t="s">
        <v>299</v>
      </c>
      <c r="C51" s="9">
        <v>6716</v>
      </c>
      <c r="D51" s="9">
        <v>5566.73</v>
      </c>
      <c r="E51" s="10">
        <f t="shared" si="2"/>
        <v>0.82887581893984508</v>
      </c>
    </row>
    <row r="52" spans="1:5" x14ac:dyDescent="0.25">
      <c r="A52" s="72" t="s">
        <v>300</v>
      </c>
      <c r="B52" s="4" t="s">
        <v>301</v>
      </c>
      <c r="C52" s="9">
        <v>18084</v>
      </c>
      <c r="D52" s="9">
        <v>16293.34</v>
      </c>
      <c r="E52" s="10">
        <f t="shared" si="2"/>
        <v>0.90098097765980978</v>
      </c>
    </row>
    <row r="53" spans="1:5" x14ac:dyDescent="0.25">
      <c r="A53" s="72" t="s">
        <v>346</v>
      </c>
      <c r="B53" s="4" t="s">
        <v>347</v>
      </c>
      <c r="C53" s="9">
        <v>5683.83</v>
      </c>
      <c r="D53" s="9">
        <v>2242.0100000000002</v>
      </c>
      <c r="E53" s="10">
        <f t="shared" si="2"/>
        <v>0.39445409169521262</v>
      </c>
    </row>
    <row r="54" spans="1:5" x14ac:dyDescent="0.25">
      <c r="A54" s="72" t="s">
        <v>348</v>
      </c>
      <c r="B54" s="4" t="s">
        <v>99</v>
      </c>
      <c r="C54" s="9">
        <v>663</v>
      </c>
      <c r="D54" s="9">
        <v>63.35</v>
      </c>
      <c r="E54" s="10">
        <f t="shared" si="2"/>
        <v>9.5550527903469087E-2</v>
      </c>
    </row>
    <row r="55" spans="1:5" x14ac:dyDescent="0.25">
      <c r="A55" s="72" t="s">
        <v>302</v>
      </c>
      <c r="B55" s="4" t="s">
        <v>303</v>
      </c>
      <c r="C55" s="9">
        <v>1890</v>
      </c>
      <c r="D55" s="9">
        <v>1081.3499999999999</v>
      </c>
      <c r="E55" s="10">
        <f t="shared" si="2"/>
        <v>0.57214285714285706</v>
      </c>
    </row>
    <row r="56" spans="1:5" x14ac:dyDescent="0.25">
      <c r="A56" s="72" t="s">
        <v>304</v>
      </c>
      <c r="B56" s="4" t="s">
        <v>305</v>
      </c>
      <c r="C56" s="9">
        <v>651</v>
      </c>
      <c r="D56" s="9">
        <v>351.7</v>
      </c>
      <c r="E56" s="10">
        <f t="shared" si="2"/>
        <v>0.54024577572964672</v>
      </c>
    </row>
    <row r="57" spans="1:5" x14ac:dyDescent="0.25">
      <c r="A57" s="72" t="s">
        <v>306</v>
      </c>
      <c r="B57" s="4" t="s">
        <v>307</v>
      </c>
      <c r="C57" s="9">
        <v>27271</v>
      </c>
      <c r="D57" s="9">
        <v>20466.060000000001</v>
      </c>
      <c r="E57" s="10">
        <f t="shared" si="2"/>
        <v>0.75046972974955084</v>
      </c>
    </row>
    <row r="58" spans="1:5" x14ac:dyDescent="0.25">
      <c r="A58" s="72" t="s">
        <v>308</v>
      </c>
      <c r="B58" s="4" t="s">
        <v>309</v>
      </c>
      <c r="C58" s="9">
        <v>0</v>
      </c>
      <c r="D58" s="9">
        <v>0</v>
      </c>
      <c r="E58" s="10">
        <v>0</v>
      </c>
    </row>
    <row r="59" spans="1:5" x14ac:dyDescent="0.25">
      <c r="A59" s="72" t="s">
        <v>310</v>
      </c>
      <c r="B59" s="4" t="s">
        <v>311</v>
      </c>
      <c r="C59" s="9">
        <v>100</v>
      </c>
      <c r="D59" s="9">
        <v>0</v>
      </c>
      <c r="E59" s="10">
        <f t="shared" si="2"/>
        <v>0</v>
      </c>
    </row>
    <row r="60" spans="1:5" x14ac:dyDescent="0.25">
      <c r="A60" s="72" t="s">
        <v>349</v>
      </c>
      <c r="B60" s="4" t="s">
        <v>350</v>
      </c>
      <c r="C60" s="9">
        <v>30</v>
      </c>
      <c r="D60" s="9">
        <v>0</v>
      </c>
      <c r="E60" s="10">
        <f t="shared" si="2"/>
        <v>0</v>
      </c>
    </row>
    <row r="61" spans="1:5" x14ac:dyDescent="0.25">
      <c r="A61" s="72" t="s">
        <v>312</v>
      </c>
      <c r="B61" s="4" t="s">
        <v>313</v>
      </c>
      <c r="C61" s="9">
        <v>2300</v>
      </c>
      <c r="D61" s="9">
        <v>1375.72</v>
      </c>
      <c r="E61" s="10">
        <f t="shared" si="2"/>
        <v>0.59813913043478262</v>
      </c>
    </row>
    <row r="62" spans="1:5" x14ac:dyDescent="0.25">
      <c r="A62" s="72" t="s">
        <v>314</v>
      </c>
      <c r="B62" s="4" t="s">
        <v>315</v>
      </c>
      <c r="C62" s="9">
        <v>3196.9</v>
      </c>
      <c r="D62" s="9">
        <v>2463.0300000000002</v>
      </c>
      <c r="E62" s="10">
        <f t="shared" si="2"/>
        <v>0.77044324189058155</v>
      </c>
    </row>
    <row r="63" spans="1:5" x14ac:dyDescent="0.25">
      <c r="A63" s="72" t="s">
        <v>316</v>
      </c>
      <c r="B63" s="4" t="s">
        <v>317</v>
      </c>
      <c r="C63" s="9">
        <v>166</v>
      </c>
      <c r="D63" s="9">
        <v>87.5</v>
      </c>
      <c r="E63" s="10">
        <f t="shared" si="2"/>
        <v>0.52710843373493976</v>
      </c>
    </row>
    <row r="64" spans="1:5" x14ac:dyDescent="0.25">
      <c r="A64" s="72" t="s">
        <v>318</v>
      </c>
      <c r="B64" s="4" t="s">
        <v>319</v>
      </c>
      <c r="C64" s="9">
        <v>600</v>
      </c>
      <c r="D64" s="9">
        <v>250.81</v>
      </c>
      <c r="E64" s="10">
        <f t="shared" si="2"/>
        <v>0.41801666666666665</v>
      </c>
    </row>
    <row r="65" spans="1:5" x14ac:dyDescent="0.25">
      <c r="A65" s="72" t="s">
        <v>320</v>
      </c>
      <c r="B65" s="4" t="s">
        <v>321</v>
      </c>
      <c r="C65" s="9">
        <v>3901.2</v>
      </c>
      <c r="D65" s="9">
        <v>2275.6999999999998</v>
      </c>
      <c r="E65" s="10">
        <f t="shared" si="2"/>
        <v>0.58333333333333326</v>
      </c>
    </row>
    <row r="66" spans="1:5" x14ac:dyDescent="0.25">
      <c r="A66" s="72" t="s">
        <v>322</v>
      </c>
      <c r="B66" s="4" t="s">
        <v>323</v>
      </c>
      <c r="C66" s="9">
        <v>2900</v>
      </c>
      <c r="D66" s="9">
        <v>2763.8</v>
      </c>
      <c r="E66" s="10">
        <f t="shared" si="2"/>
        <v>0.95303448275862079</v>
      </c>
    </row>
    <row r="67" spans="1:5" x14ac:dyDescent="0.25">
      <c r="A67" s="72" t="s">
        <v>373</v>
      </c>
      <c r="B67" s="4" t="s">
        <v>374</v>
      </c>
      <c r="C67" s="9">
        <v>455</v>
      </c>
      <c r="D67" s="9">
        <v>355</v>
      </c>
      <c r="E67" s="10">
        <f t="shared" si="2"/>
        <v>0.78021978021978022</v>
      </c>
    </row>
    <row r="68" spans="1:5" x14ac:dyDescent="0.25">
      <c r="A68" s="72" t="s">
        <v>239</v>
      </c>
      <c r="B68" s="4" t="s">
        <v>240</v>
      </c>
      <c r="C68" s="9">
        <v>1819.26</v>
      </c>
      <c r="D68" s="9">
        <v>1022.02</v>
      </c>
      <c r="E68" s="10">
        <f t="shared" si="2"/>
        <v>0.56177786572562471</v>
      </c>
    </row>
    <row r="69" spans="1:5" x14ac:dyDescent="0.25">
      <c r="A69" s="72" t="s">
        <v>249</v>
      </c>
      <c r="B69" s="4" t="s">
        <v>250</v>
      </c>
      <c r="C69" s="9">
        <v>33</v>
      </c>
      <c r="D69" s="9">
        <v>0</v>
      </c>
      <c r="E69" s="10">
        <f t="shared" si="2"/>
        <v>0</v>
      </c>
    </row>
    <row r="70" spans="1:5" x14ac:dyDescent="0.25">
      <c r="A70" s="72" t="s">
        <v>324</v>
      </c>
      <c r="B70" s="4" t="s">
        <v>325</v>
      </c>
      <c r="C70" s="9">
        <v>1631.81</v>
      </c>
      <c r="D70" s="9">
        <v>590.46</v>
      </c>
      <c r="E70" s="10">
        <f t="shared" si="2"/>
        <v>0.36184359698739438</v>
      </c>
    </row>
    <row r="71" spans="1:5" x14ac:dyDescent="0.25">
      <c r="A71" s="72" t="s">
        <v>326</v>
      </c>
      <c r="B71" s="4" t="s">
        <v>327</v>
      </c>
      <c r="C71" s="9">
        <v>1759.51</v>
      </c>
      <c r="D71" s="9">
        <v>1063.47</v>
      </c>
      <c r="E71" s="10">
        <f t="shared" si="2"/>
        <v>0.6044125921421305</v>
      </c>
    </row>
    <row r="72" spans="1:5" x14ac:dyDescent="0.25">
      <c r="A72" s="72" t="s">
        <v>328</v>
      </c>
      <c r="B72" s="4" t="s">
        <v>329</v>
      </c>
      <c r="C72" s="9">
        <v>600</v>
      </c>
      <c r="D72" s="9">
        <v>0</v>
      </c>
      <c r="E72" s="10">
        <f t="shared" si="2"/>
        <v>0</v>
      </c>
    </row>
    <row r="73" spans="1:5" x14ac:dyDescent="0.25">
      <c r="A73" s="72" t="s">
        <v>351</v>
      </c>
      <c r="B73" s="4" t="s">
        <v>352</v>
      </c>
      <c r="C73" s="9">
        <v>65</v>
      </c>
      <c r="D73" s="9">
        <v>0</v>
      </c>
      <c r="E73" s="10">
        <f t="shared" si="2"/>
        <v>0</v>
      </c>
    </row>
    <row r="74" spans="1:5" x14ac:dyDescent="0.25">
      <c r="A74" s="72" t="s">
        <v>353</v>
      </c>
      <c r="B74" s="4" t="s">
        <v>354</v>
      </c>
      <c r="C74" s="9">
        <v>650</v>
      </c>
      <c r="D74" s="9">
        <v>277.91000000000003</v>
      </c>
      <c r="E74" s="10">
        <f t="shared" si="2"/>
        <v>0.42755384615384617</v>
      </c>
    </row>
    <row r="75" spans="1:5" x14ac:dyDescent="0.25">
      <c r="A75" s="72" t="s">
        <v>355</v>
      </c>
      <c r="B75" s="4" t="s">
        <v>356</v>
      </c>
      <c r="C75" s="9">
        <v>66</v>
      </c>
      <c r="D75" s="9">
        <v>0</v>
      </c>
      <c r="E75" s="10">
        <f t="shared" si="2"/>
        <v>0</v>
      </c>
    </row>
    <row r="76" spans="1:5" x14ac:dyDescent="0.25">
      <c r="A76" s="72" t="s">
        <v>330</v>
      </c>
      <c r="B76" s="4" t="s">
        <v>331</v>
      </c>
      <c r="C76" s="9">
        <v>663</v>
      </c>
      <c r="D76" s="9">
        <v>221</v>
      </c>
      <c r="E76" s="10">
        <f t="shared" si="2"/>
        <v>0.33333333333333331</v>
      </c>
    </row>
    <row r="77" spans="1:5" x14ac:dyDescent="0.25">
      <c r="A77" s="72" t="s">
        <v>332</v>
      </c>
      <c r="B77" s="4" t="s">
        <v>333</v>
      </c>
      <c r="C77" s="9">
        <v>550</v>
      </c>
      <c r="D77" s="9">
        <v>0</v>
      </c>
      <c r="E77" s="10">
        <f t="shared" si="2"/>
        <v>0</v>
      </c>
    </row>
    <row r="78" spans="1:5" x14ac:dyDescent="0.25">
      <c r="A78" s="72" t="s">
        <v>357</v>
      </c>
      <c r="B78" s="4" t="s">
        <v>358</v>
      </c>
      <c r="C78" s="9">
        <v>10066</v>
      </c>
      <c r="D78" s="9">
        <v>7995</v>
      </c>
      <c r="E78" s="10">
        <f t="shared" si="2"/>
        <v>0.79425789787403134</v>
      </c>
    </row>
    <row r="79" spans="1:5" x14ac:dyDescent="0.25">
      <c r="A79" s="72" t="s">
        <v>359</v>
      </c>
      <c r="B79" s="4" t="s">
        <v>360</v>
      </c>
      <c r="C79" s="9">
        <v>1330</v>
      </c>
      <c r="D79" s="9">
        <v>0</v>
      </c>
      <c r="E79" s="10">
        <f t="shared" si="2"/>
        <v>0</v>
      </c>
    </row>
    <row r="80" spans="1:5" x14ac:dyDescent="0.25">
      <c r="A80" s="72" t="s">
        <v>334</v>
      </c>
      <c r="B80" s="4" t="s">
        <v>150</v>
      </c>
      <c r="C80" s="9">
        <v>1800</v>
      </c>
      <c r="D80" s="9">
        <v>437.02</v>
      </c>
      <c r="E80" s="10">
        <f t="shared" si="2"/>
        <v>0.24278888888888889</v>
      </c>
    </row>
    <row r="81" spans="1:5" x14ac:dyDescent="0.25">
      <c r="A81" s="72" t="s">
        <v>335</v>
      </c>
      <c r="B81" s="4" t="s">
        <v>336</v>
      </c>
      <c r="C81" s="9">
        <v>172</v>
      </c>
      <c r="D81" s="9">
        <v>95</v>
      </c>
      <c r="E81" s="10">
        <f t="shared" si="2"/>
        <v>0.55232558139534882</v>
      </c>
    </row>
    <row r="82" spans="1:5" x14ac:dyDescent="0.25">
      <c r="A82" s="72" t="s">
        <v>251</v>
      </c>
      <c r="B82" s="4" t="s">
        <v>252</v>
      </c>
      <c r="C82" s="9">
        <v>66</v>
      </c>
      <c r="D82" s="9">
        <v>0</v>
      </c>
      <c r="E82" s="10">
        <f t="shared" si="2"/>
        <v>0</v>
      </c>
    </row>
    <row r="83" spans="1:5" x14ac:dyDescent="0.25">
      <c r="A83" s="72" t="s">
        <v>361</v>
      </c>
      <c r="B83" s="4" t="s">
        <v>362</v>
      </c>
      <c r="C83" s="9">
        <v>33</v>
      </c>
      <c r="D83" s="9">
        <v>0</v>
      </c>
      <c r="E83" s="10">
        <f t="shared" si="2"/>
        <v>0</v>
      </c>
    </row>
    <row r="84" spans="1:5" x14ac:dyDescent="0.25">
      <c r="A84" s="72" t="s">
        <v>363</v>
      </c>
      <c r="B84" s="4" t="s">
        <v>364</v>
      </c>
      <c r="C84" s="9">
        <v>584.88</v>
      </c>
      <c r="D84" s="9">
        <v>127.44</v>
      </c>
      <c r="E84" s="10">
        <f t="shared" si="2"/>
        <v>0.21789084940500617</v>
      </c>
    </row>
    <row r="85" spans="1:5" x14ac:dyDescent="0.25">
      <c r="A85" s="72" t="s">
        <v>365</v>
      </c>
      <c r="B85" s="4" t="s">
        <v>366</v>
      </c>
      <c r="C85" s="9">
        <v>300</v>
      </c>
      <c r="D85" s="9">
        <v>40</v>
      </c>
      <c r="E85" s="10">
        <f t="shared" si="2"/>
        <v>0.13333333333333333</v>
      </c>
    </row>
    <row r="86" spans="1:5" x14ac:dyDescent="0.25">
      <c r="A86" s="72" t="s">
        <v>337</v>
      </c>
      <c r="B86" s="4" t="s">
        <v>148</v>
      </c>
      <c r="C86" s="9">
        <v>2792.49</v>
      </c>
      <c r="D86" s="9">
        <v>551.01</v>
      </c>
      <c r="E86" s="10">
        <f t="shared" si="2"/>
        <v>0.19731852217913046</v>
      </c>
    </row>
    <row r="87" spans="1:5" x14ac:dyDescent="0.25">
      <c r="A87" s="72" t="s">
        <v>338</v>
      </c>
      <c r="B87" s="4" t="s">
        <v>339</v>
      </c>
      <c r="C87" s="9">
        <v>430</v>
      </c>
      <c r="D87" s="9">
        <v>171.73</v>
      </c>
      <c r="E87" s="10">
        <f t="shared" si="2"/>
        <v>0.39937209302325577</v>
      </c>
    </row>
    <row r="88" spans="1:5" x14ac:dyDescent="0.25">
      <c r="A88" s="72">
        <v>34339</v>
      </c>
      <c r="B88" s="4" t="s">
        <v>257</v>
      </c>
      <c r="C88" s="9">
        <v>50</v>
      </c>
      <c r="D88" s="9">
        <v>0</v>
      </c>
      <c r="E88" s="10">
        <f t="shared" si="2"/>
        <v>0</v>
      </c>
    </row>
    <row r="89" spans="1:5" x14ac:dyDescent="0.25">
      <c r="A89" s="72" t="s">
        <v>371</v>
      </c>
      <c r="B89" s="4" t="s">
        <v>372</v>
      </c>
      <c r="C89" s="9">
        <v>300</v>
      </c>
      <c r="D89" s="9">
        <v>0</v>
      </c>
      <c r="E89" s="10">
        <f t="shared" si="2"/>
        <v>0</v>
      </c>
    </row>
    <row r="90" spans="1:5" x14ac:dyDescent="0.25">
      <c r="A90" s="72" t="s">
        <v>274</v>
      </c>
      <c r="B90" s="4" t="s">
        <v>275</v>
      </c>
      <c r="C90" s="9">
        <v>107015</v>
      </c>
      <c r="D90" s="9">
        <v>60737.11</v>
      </c>
      <c r="E90" s="10">
        <f t="shared" si="2"/>
        <v>0.56755697799373916</v>
      </c>
    </row>
    <row r="91" spans="1:5" x14ac:dyDescent="0.25">
      <c r="A91" s="72" t="s">
        <v>375</v>
      </c>
      <c r="B91" s="4" t="s">
        <v>376</v>
      </c>
      <c r="C91" s="9">
        <v>24000</v>
      </c>
      <c r="D91" s="9">
        <v>0</v>
      </c>
      <c r="E91" s="10">
        <f t="shared" si="2"/>
        <v>0</v>
      </c>
    </row>
    <row r="92" spans="1:5" x14ac:dyDescent="0.25">
      <c r="A92" s="72" t="s">
        <v>369</v>
      </c>
      <c r="B92" s="4" t="s">
        <v>370</v>
      </c>
      <c r="C92" s="9">
        <v>316</v>
      </c>
      <c r="D92" s="9">
        <v>0</v>
      </c>
      <c r="E92" s="10">
        <f t="shared" si="2"/>
        <v>0</v>
      </c>
    </row>
    <row r="93" spans="1:5" x14ac:dyDescent="0.25">
      <c r="A93" s="72" t="s">
        <v>367</v>
      </c>
      <c r="B93" s="4" t="s">
        <v>368</v>
      </c>
      <c r="C93" s="9">
        <v>959.02</v>
      </c>
      <c r="D93" s="9">
        <v>954.25</v>
      </c>
      <c r="E93" s="10">
        <f t="shared" si="2"/>
        <v>0.995026172551146</v>
      </c>
    </row>
    <row r="94" spans="1:5" x14ac:dyDescent="0.25">
      <c r="A94" s="71" t="s">
        <v>383</v>
      </c>
      <c r="B94" s="69" t="s">
        <v>384</v>
      </c>
      <c r="C94" s="24">
        <f t="shared" ref="C94" si="3">SUM(C95)</f>
        <v>230</v>
      </c>
      <c r="D94" s="24">
        <f>SUM(D95)</f>
        <v>0</v>
      </c>
      <c r="E94" s="25">
        <f>D94/C94</f>
        <v>0</v>
      </c>
    </row>
    <row r="95" spans="1:5" x14ac:dyDescent="0.25">
      <c r="A95" s="72" t="s">
        <v>296</v>
      </c>
      <c r="B95" s="4" t="s">
        <v>297</v>
      </c>
      <c r="C95" s="9">
        <v>230</v>
      </c>
      <c r="D95" s="9">
        <v>0</v>
      </c>
      <c r="E95" s="10">
        <f>D95/C95</f>
        <v>0</v>
      </c>
    </row>
    <row r="96" spans="1:5" x14ac:dyDescent="0.25">
      <c r="A96" s="71" t="s">
        <v>387</v>
      </c>
      <c r="B96" s="69" t="s">
        <v>463</v>
      </c>
      <c r="C96" s="24">
        <v>42050</v>
      </c>
      <c r="D96" s="24">
        <f>SUM(D97:D104)</f>
        <v>23471.399999999998</v>
      </c>
      <c r="E96" s="25">
        <f>D96/C96</f>
        <v>0.55817835909631386</v>
      </c>
    </row>
    <row r="97" spans="1:5" x14ac:dyDescent="0.25">
      <c r="A97" s="72" t="s">
        <v>226</v>
      </c>
      <c r="B97" s="4" t="s">
        <v>227</v>
      </c>
      <c r="C97" s="9">
        <v>32000</v>
      </c>
      <c r="D97" s="9">
        <v>18322.21</v>
      </c>
      <c r="E97" s="10">
        <f>D97/C97</f>
        <v>0.57256906249999995</v>
      </c>
    </row>
    <row r="98" spans="1:5" x14ac:dyDescent="0.25">
      <c r="A98" s="72" t="s">
        <v>230</v>
      </c>
      <c r="B98" s="4" t="s">
        <v>231</v>
      </c>
      <c r="C98" s="9">
        <v>1500</v>
      </c>
      <c r="D98" s="9">
        <v>400</v>
      </c>
      <c r="E98" s="10">
        <f t="shared" ref="E98:E104" si="4">D98/C98</f>
        <v>0.26666666666666666</v>
      </c>
    </row>
    <row r="99" spans="1:5" x14ac:dyDescent="0.25">
      <c r="A99" s="72">
        <v>31216</v>
      </c>
      <c r="B99" s="4" t="s">
        <v>235</v>
      </c>
      <c r="C99" s="9">
        <v>1200</v>
      </c>
      <c r="D99" s="9">
        <v>900</v>
      </c>
      <c r="E99" s="10">
        <f t="shared" si="4"/>
        <v>0.75</v>
      </c>
    </row>
    <row r="100" spans="1:5" x14ac:dyDescent="0.25">
      <c r="A100" s="72" t="s">
        <v>247</v>
      </c>
      <c r="B100" s="4" t="s">
        <v>248</v>
      </c>
      <c r="C100" s="9">
        <v>300</v>
      </c>
      <c r="D100" s="9">
        <v>0</v>
      </c>
      <c r="E100" s="10">
        <f t="shared" si="4"/>
        <v>0</v>
      </c>
    </row>
    <row r="101" spans="1:5" x14ac:dyDescent="0.25">
      <c r="A101" s="72" t="s">
        <v>236</v>
      </c>
      <c r="B101" s="4" t="s">
        <v>86</v>
      </c>
      <c r="C101" s="9">
        <v>5200</v>
      </c>
      <c r="D101" s="9">
        <v>3023.19</v>
      </c>
      <c r="E101" s="10">
        <f t="shared" si="4"/>
        <v>0.58138269230769235</v>
      </c>
    </row>
    <row r="102" spans="1:5" x14ac:dyDescent="0.25">
      <c r="A102" s="72">
        <v>32111</v>
      </c>
      <c r="B102" s="4" t="s">
        <v>464</v>
      </c>
      <c r="C102" s="9">
        <v>250</v>
      </c>
      <c r="D102" s="9">
        <v>60</v>
      </c>
      <c r="E102" s="10">
        <f t="shared" si="4"/>
        <v>0.24</v>
      </c>
    </row>
    <row r="103" spans="1:5" x14ac:dyDescent="0.25">
      <c r="A103" s="72">
        <v>32119</v>
      </c>
      <c r="B103" s="4" t="s">
        <v>343</v>
      </c>
      <c r="C103" s="9">
        <v>200</v>
      </c>
      <c r="D103" s="9">
        <v>0</v>
      </c>
      <c r="E103" s="10">
        <f t="shared" si="4"/>
        <v>0</v>
      </c>
    </row>
    <row r="104" spans="1:5" x14ac:dyDescent="0.25">
      <c r="A104" s="72" t="s">
        <v>237</v>
      </c>
      <c r="B104" s="4" t="s">
        <v>238</v>
      </c>
      <c r="C104" s="9">
        <v>1400</v>
      </c>
      <c r="D104" s="9">
        <v>766</v>
      </c>
      <c r="E104" s="10">
        <f t="shared" si="4"/>
        <v>0.54714285714285715</v>
      </c>
    </row>
    <row r="105" spans="1:5" x14ac:dyDescent="0.25">
      <c r="A105" s="71" t="s">
        <v>388</v>
      </c>
      <c r="B105" s="69" t="s">
        <v>389</v>
      </c>
      <c r="C105" s="24">
        <v>3084.17</v>
      </c>
      <c r="D105" s="24">
        <v>3084.17</v>
      </c>
      <c r="E105" s="25">
        <f t="shared" ref="E105:E110" si="5">D105/C105</f>
        <v>1</v>
      </c>
    </row>
    <row r="106" spans="1:5" x14ac:dyDescent="0.25">
      <c r="A106" s="72" t="s">
        <v>296</v>
      </c>
      <c r="B106" s="4" t="s">
        <v>297</v>
      </c>
      <c r="C106" s="9">
        <v>3084.17</v>
      </c>
      <c r="D106" s="9">
        <v>3084.17</v>
      </c>
      <c r="E106" s="10">
        <f t="shared" si="5"/>
        <v>1</v>
      </c>
    </row>
    <row r="107" spans="1:5" x14ac:dyDescent="0.25">
      <c r="A107" s="71" t="s">
        <v>465</v>
      </c>
      <c r="B107" s="69" t="s">
        <v>466</v>
      </c>
      <c r="C107" s="24">
        <v>1900</v>
      </c>
      <c r="D107" s="24">
        <v>0</v>
      </c>
      <c r="E107" s="25">
        <f t="shared" si="5"/>
        <v>0</v>
      </c>
    </row>
    <row r="108" spans="1:5" x14ac:dyDescent="0.25">
      <c r="A108" s="72" t="s">
        <v>296</v>
      </c>
      <c r="B108" s="4" t="s">
        <v>297</v>
      </c>
      <c r="C108" s="9">
        <v>1900</v>
      </c>
      <c r="D108" s="9">
        <v>0</v>
      </c>
      <c r="E108" s="10">
        <f t="shared" si="5"/>
        <v>0</v>
      </c>
    </row>
    <row r="109" spans="1:5" x14ac:dyDescent="0.25">
      <c r="A109" s="71" t="s">
        <v>390</v>
      </c>
      <c r="B109" s="69" t="s">
        <v>391</v>
      </c>
      <c r="C109" s="24">
        <v>33611.56</v>
      </c>
      <c r="D109" s="24">
        <f>SUM(D110:D119)</f>
        <v>16646.45</v>
      </c>
      <c r="E109" s="25">
        <f t="shared" si="5"/>
        <v>0.4952596666147005</v>
      </c>
    </row>
    <row r="110" spans="1:5" x14ac:dyDescent="0.25">
      <c r="A110" s="72" t="s">
        <v>401</v>
      </c>
      <c r="B110" s="4" t="s">
        <v>166</v>
      </c>
      <c r="C110" s="9">
        <v>70</v>
      </c>
      <c r="D110" s="9">
        <v>0</v>
      </c>
      <c r="E110" s="10">
        <f t="shared" si="5"/>
        <v>0</v>
      </c>
    </row>
    <row r="111" spans="1:5" x14ac:dyDescent="0.25">
      <c r="A111" s="72" t="s">
        <v>395</v>
      </c>
      <c r="B111" s="4" t="s">
        <v>396</v>
      </c>
      <c r="C111" s="9">
        <v>0</v>
      </c>
      <c r="D111" s="9">
        <v>0</v>
      </c>
      <c r="E111" s="10">
        <v>0</v>
      </c>
    </row>
    <row r="112" spans="1:5" x14ac:dyDescent="0.25">
      <c r="A112" s="72" t="s">
        <v>397</v>
      </c>
      <c r="B112" s="4" t="s">
        <v>398</v>
      </c>
      <c r="C112" s="9">
        <v>5400</v>
      </c>
      <c r="D112" s="9">
        <v>2398</v>
      </c>
      <c r="E112" s="10">
        <f t="shared" ref="E112:E119" si="6">D112/C112</f>
        <v>0.44407407407407407</v>
      </c>
    </row>
    <row r="113" spans="1:5" x14ac:dyDescent="0.25">
      <c r="A113" s="72" t="s">
        <v>402</v>
      </c>
      <c r="B113" s="4" t="s">
        <v>403</v>
      </c>
      <c r="C113" s="9">
        <v>2100</v>
      </c>
      <c r="D113" s="9">
        <v>0</v>
      </c>
      <c r="E113" s="10">
        <f t="shared" si="6"/>
        <v>0</v>
      </c>
    </row>
    <row r="114" spans="1:5" x14ac:dyDescent="0.25">
      <c r="A114" s="72" t="s">
        <v>399</v>
      </c>
      <c r="B114" s="4" t="s">
        <v>400</v>
      </c>
      <c r="C114" s="9">
        <v>800</v>
      </c>
      <c r="D114" s="9">
        <v>0</v>
      </c>
      <c r="E114" s="10">
        <f t="shared" si="6"/>
        <v>0</v>
      </c>
    </row>
    <row r="115" spans="1:5" x14ac:dyDescent="0.25">
      <c r="A115" s="72" t="s">
        <v>407</v>
      </c>
      <c r="B115" s="4" t="s">
        <v>408</v>
      </c>
      <c r="C115" s="9">
        <v>1000</v>
      </c>
      <c r="D115" s="9">
        <v>317.26</v>
      </c>
      <c r="E115" s="10">
        <f t="shared" si="6"/>
        <v>0.31725999999999999</v>
      </c>
    </row>
    <row r="116" spans="1:5" x14ac:dyDescent="0.25">
      <c r="A116" s="72" t="s">
        <v>404</v>
      </c>
      <c r="B116" s="4" t="s">
        <v>405</v>
      </c>
      <c r="C116" s="9">
        <v>2000</v>
      </c>
      <c r="D116" s="9">
        <v>1099.6300000000001</v>
      </c>
      <c r="E116" s="10">
        <f t="shared" si="6"/>
        <v>0.54981500000000005</v>
      </c>
    </row>
    <row r="117" spans="1:5" x14ac:dyDescent="0.25">
      <c r="A117" s="72" t="s">
        <v>392</v>
      </c>
      <c r="B117" s="4" t="s">
        <v>393</v>
      </c>
      <c r="C117" s="9">
        <v>1300</v>
      </c>
      <c r="D117" s="9">
        <v>0</v>
      </c>
      <c r="E117" s="10">
        <f t="shared" si="6"/>
        <v>0</v>
      </c>
    </row>
    <row r="118" spans="1:5" x14ac:dyDescent="0.25">
      <c r="A118" s="72" t="s">
        <v>406</v>
      </c>
      <c r="B118" s="4" t="s">
        <v>173</v>
      </c>
      <c r="C118" s="9">
        <v>5150</v>
      </c>
      <c r="D118" s="9">
        <v>0</v>
      </c>
      <c r="E118" s="10">
        <f t="shared" si="6"/>
        <v>0</v>
      </c>
    </row>
    <row r="119" spans="1:5" x14ac:dyDescent="0.25">
      <c r="A119" s="72" t="s">
        <v>394</v>
      </c>
      <c r="B119" s="4" t="s">
        <v>175</v>
      </c>
      <c r="C119" s="9">
        <v>15791.56</v>
      </c>
      <c r="D119" s="9">
        <v>12831.56</v>
      </c>
      <c r="E119" s="10">
        <f t="shared" si="6"/>
        <v>0.81255810065629996</v>
      </c>
    </row>
  </sheetData>
  <mergeCells count="3">
    <mergeCell ref="A5:B6"/>
    <mergeCell ref="B3:E3"/>
    <mergeCell ref="B2:E2"/>
  </mergeCells>
  <pageMargins left="0.7" right="0.7" top="0.75" bottom="0.75" header="0.3" footer="0.3"/>
  <pageSetup paperSize="9" scale="70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39"/>
  <sheetViews>
    <sheetView showGridLines="0" workbookViewId="0">
      <pane ySplit="6" topLeftCell="A7" activePane="bottomLeft" state="frozenSplit"/>
      <selection pane="bottomLeft" activeCell="N9" sqref="N9:O9"/>
    </sheetView>
  </sheetViews>
  <sheetFormatPr defaultRowHeight="12.75" x14ac:dyDescent="0.2"/>
  <cols>
    <col min="1" max="1" width="1.28515625" style="119" customWidth="1"/>
    <col min="2" max="2" width="11.5703125" style="121" customWidth="1"/>
    <col min="3" max="3" width="14.28515625" style="121" customWidth="1"/>
    <col min="4" max="4" width="6.28515625" style="121" customWidth="1"/>
    <col min="5" max="5" width="4" style="121" customWidth="1"/>
    <col min="6" max="6" width="4.85546875" style="121" customWidth="1"/>
    <col min="7" max="7" width="5.28515625" style="121" customWidth="1"/>
    <col min="8" max="8" width="2" style="121" customWidth="1"/>
    <col min="9" max="9" width="12.140625" style="121" customWidth="1"/>
    <col min="10" max="10" width="3.28515625" style="121" customWidth="1"/>
    <col min="11" max="11" width="7" style="121" customWidth="1"/>
    <col min="12" max="12" width="0.85546875" style="121" customWidth="1"/>
    <col min="13" max="13" width="3.28515625" style="121" customWidth="1"/>
    <col min="14" max="14" width="11.85546875" style="122" customWidth="1"/>
    <col min="15" max="15" width="1" style="121" customWidth="1"/>
    <col min="16" max="16" width="0" style="119" hidden="1" customWidth="1"/>
    <col min="17" max="17" width="1.140625" style="119" customWidth="1"/>
    <col min="18" max="16384" width="9.140625" style="119"/>
  </cols>
  <sheetData>
    <row r="3" spans="2:15" ht="15" x14ac:dyDescent="0.25">
      <c r="B3" s="190" t="s">
        <v>440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2:15" ht="15" x14ac:dyDescent="0.25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2:15" x14ac:dyDescent="0.2">
      <c r="I5" s="138" t="s">
        <v>563</v>
      </c>
      <c r="J5" s="138"/>
      <c r="K5" s="196" t="s">
        <v>185</v>
      </c>
      <c r="L5" s="196"/>
      <c r="M5" s="196"/>
      <c r="N5" s="197" t="s">
        <v>47</v>
      </c>
      <c r="O5" s="197"/>
    </row>
    <row r="6" spans="2:15" x14ac:dyDescent="0.2">
      <c r="B6" s="136"/>
      <c r="C6" s="185" t="s">
        <v>186</v>
      </c>
      <c r="D6" s="186"/>
      <c r="E6" s="186"/>
      <c r="F6" s="186"/>
      <c r="G6" s="185"/>
      <c r="H6" s="186"/>
      <c r="I6" s="137">
        <v>2075340.75</v>
      </c>
      <c r="J6" s="138"/>
      <c r="K6" s="187">
        <v>1155768.31</v>
      </c>
      <c r="L6" s="186"/>
      <c r="M6" s="186"/>
      <c r="N6" s="188">
        <f t="shared" ref="N6:N69" si="0">K6/I6</f>
        <v>0.55690532265605064</v>
      </c>
      <c r="O6" s="189"/>
    </row>
    <row r="7" spans="2:15" ht="22.5" x14ac:dyDescent="0.2">
      <c r="B7" s="127" t="s">
        <v>224</v>
      </c>
      <c r="C7" s="191" t="s">
        <v>225</v>
      </c>
      <c r="D7" s="192"/>
      <c r="E7" s="192"/>
      <c r="F7" s="192"/>
      <c r="G7" s="191"/>
      <c r="H7" s="192"/>
      <c r="I7" s="128">
        <v>1675480</v>
      </c>
      <c r="J7" s="129"/>
      <c r="K7" s="193">
        <v>953694.44</v>
      </c>
      <c r="L7" s="192"/>
      <c r="M7" s="192"/>
      <c r="N7" s="194">
        <f t="shared" si="0"/>
        <v>0.56920669897581588</v>
      </c>
      <c r="O7" s="195"/>
    </row>
    <row r="8" spans="2:15" x14ac:dyDescent="0.2">
      <c r="B8" s="133" t="s">
        <v>193</v>
      </c>
      <c r="C8" s="198" t="s">
        <v>194</v>
      </c>
      <c r="D8" s="199"/>
      <c r="E8" s="199"/>
      <c r="F8" s="199"/>
      <c r="G8" s="198"/>
      <c r="H8" s="199"/>
      <c r="I8" s="134">
        <v>100</v>
      </c>
      <c r="J8" s="135"/>
      <c r="K8" s="200">
        <v>0</v>
      </c>
      <c r="L8" s="199"/>
      <c r="M8" s="199"/>
      <c r="N8" s="201">
        <f t="shared" si="0"/>
        <v>0</v>
      </c>
      <c r="O8" s="202"/>
    </row>
    <row r="9" spans="2:15" x14ac:dyDescent="0.2">
      <c r="B9" s="123" t="s">
        <v>468</v>
      </c>
      <c r="C9" s="203" t="s">
        <v>227</v>
      </c>
      <c r="D9" s="204"/>
      <c r="E9" s="204"/>
      <c r="F9" s="204"/>
      <c r="G9" s="203"/>
      <c r="H9" s="204"/>
      <c r="I9" s="124">
        <v>100</v>
      </c>
      <c r="J9" s="125"/>
      <c r="K9" s="205">
        <v>0</v>
      </c>
      <c r="L9" s="204"/>
      <c r="M9" s="204"/>
      <c r="N9" s="206">
        <f t="shared" si="0"/>
        <v>0</v>
      </c>
      <c r="O9" s="207"/>
    </row>
    <row r="10" spans="2:15" ht="22.5" customHeight="1" x14ac:dyDescent="0.2">
      <c r="B10" s="133" t="s">
        <v>197</v>
      </c>
      <c r="C10" s="198" t="s">
        <v>198</v>
      </c>
      <c r="D10" s="199"/>
      <c r="E10" s="199"/>
      <c r="F10" s="199"/>
      <c r="G10" s="198"/>
      <c r="H10" s="199"/>
      <c r="I10" s="134">
        <v>1668000</v>
      </c>
      <c r="J10" s="135"/>
      <c r="K10" s="200">
        <v>953694.44</v>
      </c>
      <c r="L10" s="199"/>
      <c r="M10" s="199"/>
      <c r="N10" s="201">
        <f t="shared" si="0"/>
        <v>0.57175925659472415</v>
      </c>
      <c r="O10" s="202"/>
    </row>
    <row r="11" spans="2:15" x14ac:dyDescent="0.2">
      <c r="B11" s="123" t="s">
        <v>468</v>
      </c>
      <c r="C11" s="203" t="s">
        <v>227</v>
      </c>
      <c r="D11" s="204"/>
      <c r="E11" s="204"/>
      <c r="F11" s="204"/>
      <c r="G11" s="203"/>
      <c r="H11" s="204"/>
      <c r="I11" s="124">
        <v>1270000</v>
      </c>
      <c r="J11" s="125"/>
      <c r="K11" s="205">
        <v>775296.54</v>
      </c>
      <c r="L11" s="204"/>
      <c r="M11" s="204"/>
      <c r="N11" s="208">
        <f t="shared" si="0"/>
        <v>0.61046971653543314</v>
      </c>
      <c r="O11" s="209"/>
    </row>
    <row r="12" spans="2:15" x14ac:dyDescent="0.2">
      <c r="B12" s="123" t="s">
        <v>469</v>
      </c>
      <c r="C12" s="203" t="s">
        <v>82</v>
      </c>
      <c r="D12" s="204"/>
      <c r="E12" s="204"/>
      <c r="F12" s="204"/>
      <c r="G12" s="203"/>
      <c r="H12" s="204"/>
      <c r="I12" s="124">
        <v>16000</v>
      </c>
      <c r="J12" s="125"/>
      <c r="K12" s="205">
        <v>11959.58</v>
      </c>
      <c r="L12" s="204"/>
      <c r="M12" s="204"/>
      <c r="N12" s="208">
        <f t="shared" si="0"/>
        <v>0.74747375000000005</v>
      </c>
      <c r="O12" s="209"/>
    </row>
    <row r="13" spans="2:15" x14ac:dyDescent="0.2">
      <c r="B13" s="123" t="s">
        <v>470</v>
      </c>
      <c r="C13" s="203" t="s">
        <v>83</v>
      </c>
      <c r="D13" s="204"/>
      <c r="E13" s="204"/>
      <c r="F13" s="204"/>
      <c r="G13" s="203"/>
      <c r="H13" s="204"/>
      <c r="I13" s="124">
        <v>12000</v>
      </c>
      <c r="J13" s="125"/>
      <c r="K13" s="205">
        <v>5884.08</v>
      </c>
      <c r="L13" s="204"/>
      <c r="M13" s="204"/>
      <c r="N13" s="208">
        <f t="shared" si="0"/>
        <v>0.49034</v>
      </c>
      <c r="O13" s="209"/>
    </row>
    <row r="14" spans="2:15" x14ac:dyDescent="0.2">
      <c r="B14" s="123" t="s">
        <v>471</v>
      </c>
      <c r="C14" s="203" t="s">
        <v>242</v>
      </c>
      <c r="D14" s="204"/>
      <c r="E14" s="204"/>
      <c r="F14" s="204"/>
      <c r="G14" s="203"/>
      <c r="H14" s="204"/>
      <c r="I14" s="124">
        <v>11000</v>
      </c>
      <c r="J14" s="125"/>
      <c r="K14" s="205">
        <v>0</v>
      </c>
      <c r="L14" s="204"/>
      <c r="M14" s="204"/>
      <c r="N14" s="208">
        <f t="shared" si="0"/>
        <v>0</v>
      </c>
      <c r="O14" s="209"/>
    </row>
    <row r="15" spans="2:15" x14ac:dyDescent="0.2">
      <c r="B15" s="123" t="s">
        <v>472</v>
      </c>
      <c r="C15" s="203" t="s">
        <v>231</v>
      </c>
      <c r="D15" s="204"/>
      <c r="E15" s="204"/>
      <c r="F15" s="204"/>
      <c r="G15" s="203"/>
      <c r="H15" s="204"/>
      <c r="I15" s="124">
        <v>45000</v>
      </c>
      <c r="J15" s="125"/>
      <c r="K15" s="205">
        <v>6280.55</v>
      </c>
      <c r="L15" s="204"/>
      <c r="M15" s="204"/>
      <c r="N15" s="208">
        <f t="shared" si="0"/>
        <v>0.13956777777777779</v>
      </c>
      <c r="O15" s="209"/>
    </row>
    <row r="16" spans="2:15" x14ac:dyDescent="0.2">
      <c r="B16" s="123" t="s">
        <v>473</v>
      </c>
      <c r="C16" s="203" t="s">
        <v>244</v>
      </c>
      <c r="D16" s="204"/>
      <c r="E16" s="204"/>
      <c r="F16" s="204"/>
      <c r="G16" s="203"/>
      <c r="H16" s="204"/>
      <c r="I16" s="124">
        <v>7000</v>
      </c>
      <c r="J16" s="125"/>
      <c r="K16" s="205">
        <v>0</v>
      </c>
      <c r="L16" s="204"/>
      <c r="M16" s="204"/>
      <c r="N16" s="208">
        <f t="shared" si="0"/>
        <v>0</v>
      </c>
      <c r="O16" s="209"/>
    </row>
    <row r="17" spans="2:15" x14ac:dyDescent="0.2">
      <c r="B17" s="123" t="s">
        <v>474</v>
      </c>
      <c r="C17" s="203" t="s">
        <v>246</v>
      </c>
      <c r="D17" s="204"/>
      <c r="E17" s="204"/>
      <c r="F17" s="204"/>
      <c r="G17" s="203"/>
      <c r="H17" s="204"/>
      <c r="I17" s="124">
        <v>3000</v>
      </c>
      <c r="J17" s="125"/>
      <c r="K17" s="205">
        <v>0</v>
      </c>
      <c r="L17" s="204"/>
      <c r="M17" s="204"/>
      <c r="N17" s="208">
        <f t="shared" si="0"/>
        <v>0</v>
      </c>
      <c r="O17" s="209"/>
    </row>
    <row r="18" spans="2:15" ht="21.75" customHeight="1" x14ac:dyDescent="0.2">
      <c r="B18" s="123" t="s">
        <v>475</v>
      </c>
      <c r="C18" s="203" t="s">
        <v>233</v>
      </c>
      <c r="D18" s="204"/>
      <c r="E18" s="204"/>
      <c r="F18" s="204"/>
      <c r="G18" s="203"/>
      <c r="H18" s="204"/>
      <c r="I18" s="124">
        <v>3500</v>
      </c>
      <c r="J18" s="125"/>
      <c r="K18" s="205">
        <v>1765.76</v>
      </c>
      <c r="L18" s="204"/>
      <c r="M18" s="204"/>
      <c r="N18" s="208">
        <f t="shared" si="0"/>
        <v>0.50450285714285714</v>
      </c>
      <c r="O18" s="209"/>
    </row>
    <row r="19" spans="2:15" x14ac:dyDescent="0.2">
      <c r="B19" s="123" t="s">
        <v>476</v>
      </c>
      <c r="C19" s="203" t="s">
        <v>235</v>
      </c>
      <c r="D19" s="204"/>
      <c r="E19" s="204"/>
      <c r="F19" s="204"/>
      <c r="G19" s="203"/>
      <c r="H19" s="204"/>
      <c r="I19" s="124">
        <v>20000</v>
      </c>
      <c r="J19" s="125"/>
      <c r="K19" s="205">
        <v>15000</v>
      </c>
      <c r="L19" s="204"/>
      <c r="M19" s="204"/>
      <c r="N19" s="208">
        <f t="shared" si="0"/>
        <v>0.75</v>
      </c>
      <c r="O19" s="209"/>
    </row>
    <row r="20" spans="2:15" x14ac:dyDescent="0.2">
      <c r="B20" s="123" t="s">
        <v>477</v>
      </c>
      <c r="C20" s="203" t="s">
        <v>248</v>
      </c>
      <c r="D20" s="204"/>
      <c r="E20" s="204"/>
      <c r="F20" s="204"/>
      <c r="G20" s="203"/>
      <c r="H20" s="204"/>
      <c r="I20" s="124">
        <v>5000</v>
      </c>
      <c r="J20" s="125"/>
      <c r="K20" s="205">
        <v>0</v>
      </c>
      <c r="L20" s="204"/>
      <c r="M20" s="204"/>
      <c r="N20" s="208">
        <f t="shared" si="0"/>
        <v>0</v>
      </c>
      <c r="O20" s="209"/>
    </row>
    <row r="21" spans="2:15" ht="26.25" customHeight="1" x14ac:dyDescent="0.2">
      <c r="B21" s="123" t="s">
        <v>478</v>
      </c>
      <c r="C21" s="203" t="s">
        <v>86</v>
      </c>
      <c r="D21" s="204"/>
      <c r="E21" s="204"/>
      <c r="F21" s="204"/>
      <c r="G21" s="203"/>
      <c r="H21" s="204"/>
      <c r="I21" s="124">
        <v>250150</v>
      </c>
      <c r="J21" s="125"/>
      <c r="K21" s="205">
        <v>124594.24000000001</v>
      </c>
      <c r="L21" s="204"/>
      <c r="M21" s="204"/>
      <c r="N21" s="208">
        <f t="shared" si="0"/>
        <v>0.49807811313212075</v>
      </c>
      <c r="O21" s="209"/>
    </row>
    <row r="22" spans="2:15" x14ac:dyDescent="0.2">
      <c r="B22" s="123" t="s">
        <v>479</v>
      </c>
      <c r="C22" s="203" t="s">
        <v>238</v>
      </c>
      <c r="D22" s="204"/>
      <c r="E22" s="204"/>
      <c r="F22" s="204"/>
      <c r="G22" s="203"/>
      <c r="H22" s="204"/>
      <c r="I22" s="124">
        <v>20000</v>
      </c>
      <c r="J22" s="125"/>
      <c r="K22" s="205">
        <v>11943.69</v>
      </c>
      <c r="L22" s="204"/>
      <c r="M22" s="204"/>
      <c r="N22" s="208">
        <f t="shared" si="0"/>
        <v>0.59718450000000001</v>
      </c>
      <c r="O22" s="209"/>
    </row>
    <row r="23" spans="2:15" x14ac:dyDescent="0.2">
      <c r="B23" s="123" t="s">
        <v>480</v>
      </c>
      <c r="C23" s="203" t="s">
        <v>240</v>
      </c>
      <c r="D23" s="204"/>
      <c r="E23" s="204"/>
      <c r="F23" s="204"/>
      <c r="G23" s="203"/>
      <c r="H23" s="204"/>
      <c r="I23" s="124">
        <v>3000</v>
      </c>
      <c r="J23" s="125"/>
      <c r="K23" s="205">
        <v>0</v>
      </c>
      <c r="L23" s="204"/>
      <c r="M23" s="204"/>
      <c r="N23" s="208">
        <f t="shared" si="0"/>
        <v>0</v>
      </c>
      <c r="O23" s="209"/>
    </row>
    <row r="24" spans="2:15" x14ac:dyDescent="0.2">
      <c r="B24" s="123" t="s">
        <v>481</v>
      </c>
      <c r="C24" s="203" t="s">
        <v>250</v>
      </c>
      <c r="D24" s="204"/>
      <c r="E24" s="204"/>
      <c r="F24" s="204"/>
      <c r="G24" s="203"/>
      <c r="H24" s="204"/>
      <c r="I24" s="124">
        <v>100</v>
      </c>
      <c r="J24" s="125"/>
      <c r="K24" s="205">
        <v>0</v>
      </c>
      <c r="L24" s="204"/>
      <c r="M24" s="204"/>
      <c r="N24" s="208">
        <f t="shared" si="0"/>
        <v>0</v>
      </c>
      <c r="O24" s="209"/>
    </row>
    <row r="25" spans="2:15" x14ac:dyDescent="0.2">
      <c r="B25" s="123" t="s">
        <v>482</v>
      </c>
      <c r="C25" s="203" t="s">
        <v>252</v>
      </c>
      <c r="D25" s="204"/>
      <c r="E25" s="204"/>
      <c r="F25" s="204"/>
      <c r="G25" s="203"/>
      <c r="H25" s="204"/>
      <c r="I25" s="124">
        <v>100</v>
      </c>
      <c r="J25" s="125"/>
      <c r="K25" s="205">
        <v>0</v>
      </c>
      <c r="L25" s="204"/>
      <c r="M25" s="204"/>
      <c r="N25" s="208">
        <f t="shared" si="0"/>
        <v>0</v>
      </c>
      <c r="O25" s="209"/>
    </row>
    <row r="26" spans="2:15" ht="21.75" customHeight="1" x14ac:dyDescent="0.2">
      <c r="B26" s="123" t="s">
        <v>483</v>
      </c>
      <c r="C26" s="203" t="s">
        <v>254</v>
      </c>
      <c r="D26" s="204"/>
      <c r="E26" s="204"/>
      <c r="F26" s="204"/>
      <c r="G26" s="203"/>
      <c r="H26" s="204"/>
      <c r="I26" s="124">
        <v>2000</v>
      </c>
      <c r="J26" s="125"/>
      <c r="K26" s="205">
        <v>970</v>
      </c>
      <c r="L26" s="204"/>
      <c r="M26" s="204"/>
      <c r="N26" s="208">
        <f t="shared" si="0"/>
        <v>0.48499999999999999</v>
      </c>
      <c r="O26" s="209"/>
    </row>
    <row r="27" spans="2:15" x14ac:dyDescent="0.2">
      <c r="B27" s="123" t="s">
        <v>484</v>
      </c>
      <c r="C27" s="203" t="s">
        <v>153</v>
      </c>
      <c r="D27" s="204"/>
      <c r="E27" s="204"/>
      <c r="F27" s="204"/>
      <c r="G27" s="203"/>
      <c r="H27" s="204"/>
      <c r="I27" s="124">
        <v>100</v>
      </c>
      <c r="J27" s="125"/>
      <c r="K27" s="205">
        <v>0</v>
      </c>
      <c r="L27" s="204"/>
      <c r="M27" s="204"/>
      <c r="N27" s="208">
        <f t="shared" si="0"/>
        <v>0</v>
      </c>
      <c r="O27" s="209"/>
    </row>
    <row r="28" spans="2:15" x14ac:dyDescent="0.2">
      <c r="B28" s="123" t="s">
        <v>485</v>
      </c>
      <c r="C28" s="203" t="s">
        <v>257</v>
      </c>
      <c r="D28" s="204"/>
      <c r="E28" s="204"/>
      <c r="F28" s="204"/>
      <c r="G28" s="203"/>
      <c r="H28" s="204"/>
      <c r="I28" s="124">
        <v>50</v>
      </c>
      <c r="J28" s="125"/>
      <c r="K28" s="205">
        <v>0</v>
      </c>
      <c r="L28" s="204"/>
      <c r="M28" s="204"/>
      <c r="N28" s="208">
        <f t="shared" si="0"/>
        <v>0</v>
      </c>
      <c r="O28" s="209"/>
    </row>
    <row r="29" spans="2:15" ht="24.75" customHeight="1" x14ac:dyDescent="0.2">
      <c r="B29" s="133" t="s">
        <v>201</v>
      </c>
      <c r="C29" s="198" t="s">
        <v>202</v>
      </c>
      <c r="D29" s="199"/>
      <c r="E29" s="199"/>
      <c r="F29" s="199"/>
      <c r="G29" s="198"/>
      <c r="H29" s="199"/>
      <c r="I29" s="134">
        <v>380</v>
      </c>
      <c r="J29" s="135"/>
      <c r="K29" s="200">
        <v>0</v>
      </c>
      <c r="L29" s="199"/>
      <c r="M29" s="199"/>
      <c r="N29" s="201">
        <f t="shared" si="0"/>
        <v>0</v>
      </c>
      <c r="O29" s="202"/>
    </row>
    <row r="30" spans="2:15" x14ac:dyDescent="0.2">
      <c r="B30" s="123" t="s">
        <v>472</v>
      </c>
      <c r="C30" s="203" t="s">
        <v>231</v>
      </c>
      <c r="D30" s="204"/>
      <c r="E30" s="204"/>
      <c r="F30" s="204"/>
      <c r="G30" s="203"/>
      <c r="H30" s="204"/>
      <c r="I30" s="124">
        <v>380</v>
      </c>
      <c r="J30" s="125"/>
      <c r="K30" s="205">
        <v>0</v>
      </c>
      <c r="L30" s="204"/>
      <c r="M30" s="204"/>
      <c r="N30" s="208">
        <f t="shared" si="0"/>
        <v>0</v>
      </c>
      <c r="O30" s="209"/>
    </row>
    <row r="31" spans="2:15" x14ac:dyDescent="0.2">
      <c r="B31" s="133" t="s">
        <v>207</v>
      </c>
      <c r="C31" s="198" t="s">
        <v>208</v>
      </c>
      <c r="D31" s="199"/>
      <c r="E31" s="199"/>
      <c r="F31" s="199"/>
      <c r="G31" s="198"/>
      <c r="H31" s="199"/>
      <c r="I31" s="134">
        <v>7000</v>
      </c>
      <c r="J31" s="135"/>
      <c r="K31" s="200">
        <v>0</v>
      </c>
      <c r="L31" s="199"/>
      <c r="M31" s="199"/>
      <c r="N31" s="201">
        <f t="shared" si="0"/>
        <v>0</v>
      </c>
      <c r="O31" s="202"/>
    </row>
    <row r="32" spans="2:15" x14ac:dyDescent="0.2">
      <c r="B32" s="123" t="s">
        <v>468</v>
      </c>
      <c r="C32" s="203" t="s">
        <v>227</v>
      </c>
      <c r="D32" s="204"/>
      <c r="E32" s="204"/>
      <c r="F32" s="204"/>
      <c r="G32" s="203"/>
      <c r="H32" s="204"/>
      <c r="I32" s="124">
        <v>5300</v>
      </c>
      <c r="J32" s="125"/>
      <c r="K32" s="205">
        <v>0</v>
      </c>
      <c r="L32" s="204"/>
      <c r="M32" s="204"/>
      <c r="N32" s="208">
        <f t="shared" si="0"/>
        <v>0</v>
      </c>
      <c r="O32" s="209"/>
    </row>
    <row r="33" spans="2:15" ht="24.75" customHeight="1" x14ac:dyDescent="0.2">
      <c r="B33" s="123" t="s">
        <v>478</v>
      </c>
      <c r="C33" s="203" t="s">
        <v>86</v>
      </c>
      <c r="D33" s="204"/>
      <c r="E33" s="204"/>
      <c r="F33" s="204"/>
      <c r="G33" s="203"/>
      <c r="H33" s="204"/>
      <c r="I33" s="124">
        <v>1300</v>
      </c>
      <c r="J33" s="125"/>
      <c r="K33" s="205">
        <v>0</v>
      </c>
      <c r="L33" s="204"/>
      <c r="M33" s="204"/>
      <c r="N33" s="208">
        <f t="shared" si="0"/>
        <v>0</v>
      </c>
      <c r="O33" s="209"/>
    </row>
    <row r="34" spans="2:15" x14ac:dyDescent="0.2">
      <c r="B34" s="123" t="s">
        <v>479</v>
      </c>
      <c r="C34" s="203" t="s">
        <v>238</v>
      </c>
      <c r="D34" s="204"/>
      <c r="E34" s="204"/>
      <c r="F34" s="204"/>
      <c r="G34" s="203"/>
      <c r="H34" s="204"/>
      <c r="I34" s="124">
        <v>400</v>
      </c>
      <c r="J34" s="125"/>
      <c r="K34" s="205">
        <v>0</v>
      </c>
      <c r="L34" s="204"/>
      <c r="M34" s="204"/>
      <c r="N34" s="208">
        <f t="shared" si="0"/>
        <v>0</v>
      </c>
      <c r="O34" s="209"/>
    </row>
    <row r="35" spans="2:15" ht="22.5" x14ac:dyDescent="0.2">
      <c r="B35" s="127" t="s">
        <v>258</v>
      </c>
      <c r="C35" s="191" t="s">
        <v>259</v>
      </c>
      <c r="D35" s="192"/>
      <c r="E35" s="192"/>
      <c r="F35" s="192"/>
      <c r="G35" s="191"/>
      <c r="H35" s="192"/>
      <c r="I35" s="128">
        <v>18064</v>
      </c>
      <c r="J35" s="129"/>
      <c r="K35" s="193">
        <v>1636.93</v>
      </c>
      <c r="L35" s="192"/>
      <c r="M35" s="192"/>
      <c r="N35" s="194">
        <f t="shared" si="0"/>
        <v>9.0618356953055812E-2</v>
      </c>
      <c r="O35" s="195"/>
    </row>
    <row r="36" spans="2:15" ht="31.5" customHeight="1" x14ac:dyDescent="0.2">
      <c r="B36" s="133" t="s">
        <v>191</v>
      </c>
      <c r="C36" s="198" t="s">
        <v>192</v>
      </c>
      <c r="D36" s="199"/>
      <c r="E36" s="199"/>
      <c r="F36" s="199"/>
      <c r="G36" s="198"/>
      <c r="H36" s="199"/>
      <c r="I36" s="134">
        <v>8700</v>
      </c>
      <c r="J36" s="135"/>
      <c r="K36" s="200">
        <v>1505.13</v>
      </c>
      <c r="L36" s="199"/>
      <c r="M36" s="199"/>
      <c r="N36" s="201">
        <f t="shared" si="0"/>
        <v>0.17300344827586209</v>
      </c>
      <c r="O36" s="202"/>
    </row>
    <row r="37" spans="2:15" ht="28.5" customHeight="1" x14ac:dyDescent="0.2">
      <c r="B37" s="123" t="s">
        <v>486</v>
      </c>
      <c r="C37" s="203" t="s">
        <v>261</v>
      </c>
      <c r="D37" s="204"/>
      <c r="E37" s="204"/>
      <c r="F37" s="204"/>
      <c r="G37" s="203"/>
      <c r="H37" s="204"/>
      <c r="I37" s="124">
        <v>1700</v>
      </c>
      <c r="J37" s="125"/>
      <c r="K37" s="205">
        <v>832.75</v>
      </c>
      <c r="L37" s="204"/>
      <c r="M37" s="204"/>
      <c r="N37" s="208">
        <f t="shared" si="0"/>
        <v>0.4898529411764706</v>
      </c>
      <c r="O37" s="209"/>
    </row>
    <row r="38" spans="2:15" ht="21.75" customHeight="1" x14ac:dyDescent="0.2">
      <c r="B38" s="123" t="s">
        <v>487</v>
      </c>
      <c r="C38" s="203" t="s">
        <v>263</v>
      </c>
      <c r="D38" s="204"/>
      <c r="E38" s="204"/>
      <c r="F38" s="204"/>
      <c r="G38" s="203"/>
      <c r="H38" s="204"/>
      <c r="I38" s="124">
        <v>300</v>
      </c>
      <c r="J38" s="125"/>
      <c r="K38" s="205">
        <v>291.88</v>
      </c>
      <c r="L38" s="204"/>
      <c r="M38" s="204"/>
      <c r="N38" s="208">
        <f t="shared" si="0"/>
        <v>0.97293333333333332</v>
      </c>
      <c r="O38" s="209"/>
    </row>
    <row r="39" spans="2:15" ht="24.75" customHeight="1" x14ac:dyDescent="0.2">
      <c r="B39" s="123" t="s">
        <v>488</v>
      </c>
      <c r="C39" s="203" t="s">
        <v>265</v>
      </c>
      <c r="D39" s="204"/>
      <c r="E39" s="204"/>
      <c r="F39" s="204"/>
      <c r="G39" s="203"/>
      <c r="H39" s="204"/>
      <c r="I39" s="124">
        <v>700</v>
      </c>
      <c r="J39" s="125"/>
      <c r="K39" s="205">
        <v>53.14</v>
      </c>
      <c r="L39" s="204"/>
      <c r="M39" s="204"/>
      <c r="N39" s="208">
        <f t="shared" si="0"/>
        <v>7.5914285714285712E-2</v>
      </c>
      <c r="O39" s="209"/>
    </row>
    <row r="40" spans="2:15" ht="27.75" customHeight="1" x14ac:dyDescent="0.2">
      <c r="B40" s="123" t="s">
        <v>489</v>
      </c>
      <c r="C40" s="203" t="s">
        <v>269</v>
      </c>
      <c r="D40" s="204"/>
      <c r="E40" s="204"/>
      <c r="F40" s="204"/>
      <c r="G40" s="203"/>
      <c r="H40" s="204"/>
      <c r="I40" s="124">
        <v>4000</v>
      </c>
      <c r="J40" s="125"/>
      <c r="K40" s="205">
        <v>0</v>
      </c>
      <c r="L40" s="204"/>
      <c r="M40" s="204"/>
      <c r="N40" s="208">
        <f t="shared" si="0"/>
        <v>0</v>
      </c>
      <c r="O40" s="209"/>
    </row>
    <row r="41" spans="2:15" ht="28.5" customHeight="1" x14ac:dyDescent="0.2">
      <c r="B41" s="123" t="s">
        <v>490</v>
      </c>
      <c r="C41" s="203" t="s">
        <v>267</v>
      </c>
      <c r="D41" s="204"/>
      <c r="E41" s="204"/>
      <c r="F41" s="204"/>
      <c r="G41" s="203"/>
      <c r="H41" s="204"/>
      <c r="I41" s="124">
        <v>2000</v>
      </c>
      <c r="J41" s="125"/>
      <c r="K41" s="205">
        <v>327.36</v>
      </c>
      <c r="L41" s="204"/>
      <c r="M41" s="204"/>
      <c r="N41" s="208">
        <f t="shared" si="0"/>
        <v>0.16368000000000002</v>
      </c>
      <c r="O41" s="209"/>
    </row>
    <row r="42" spans="2:15" x14ac:dyDescent="0.2">
      <c r="B42" s="133" t="s">
        <v>193</v>
      </c>
      <c r="C42" s="198" t="s">
        <v>194</v>
      </c>
      <c r="D42" s="199"/>
      <c r="E42" s="199"/>
      <c r="F42" s="199"/>
      <c r="G42" s="198"/>
      <c r="H42" s="199"/>
      <c r="I42" s="134">
        <v>6800</v>
      </c>
      <c r="J42" s="135"/>
      <c r="K42" s="200">
        <v>0</v>
      </c>
      <c r="L42" s="199"/>
      <c r="M42" s="199"/>
      <c r="N42" s="201">
        <f t="shared" si="0"/>
        <v>0</v>
      </c>
      <c r="O42" s="202"/>
    </row>
    <row r="43" spans="2:15" ht="25.5" customHeight="1" x14ac:dyDescent="0.2">
      <c r="B43" s="123" t="s">
        <v>486</v>
      </c>
      <c r="C43" s="203" t="s">
        <v>261</v>
      </c>
      <c r="D43" s="204"/>
      <c r="E43" s="204"/>
      <c r="F43" s="204"/>
      <c r="G43" s="203"/>
      <c r="H43" s="204"/>
      <c r="I43" s="124">
        <v>700</v>
      </c>
      <c r="J43" s="125"/>
      <c r="K43" s="205">
        <v>0</v>
      </c>
      <c r="L43" s="204"/>
      <c r="M43" s="204"/>
      <c r="N43" s="208">
        <f t="shared" si="0"/>
        <v>0</v>
      </c>
      <c r="O43" s="209"/>
    </row>
    <row r="44" spans="2:15" ht="24.75" customHeight="1" x14ac:dyDescent="0.2">
      <c r="B44" s="123" t="s">
        <v>487</v>
      </c>
      <c r="C44" s="203" t="s">
        <v>263</v>
      </c>
      <c r="D44" s="204"/>
      <c r="E44" s="204"/>
      <c r="F44" s="204"/>
      <c r="G44" s="203"/>
      <c r="H44" s="204"/>
      <c r="I44" s="124">
        <v>600</v>
      </c>
      <c r="J44" s="125"/>
      <c r="K44" s="205">
        <v>0</v>
      </c>
      <c r="L44" s="204"/>
      <c r="M44" s="204"/>
      <c r="N44" s="208">
        <f t="shared" si="0"/>
        <v>0</v>
      </c>
      <c r="O44" s="209"/>
    </row>
    <row r="45" spans="2:15" ht="24" customHeight="1" x14ac:dyDescent="0.2">
      <c r="B45" s="123" t="s">
        <v>489</v>
      </c>
      <c r="C45" s="203" t="s">
        <v>269</v>
      </c>
      <c r="D45" s="204"/>
      <c r="E45" s="204"/>
      <c r="F45" s="204"/>
      <c r="G45" s="203"/>
      <c r="H45" s="204"/>
      <c r="I45" s="124">
        <v>5000</v>
      </c>
      <c r="J45" s="125"/>
      <c r="K45" s="205">
        <v>0</v>
      </c>
      <c r="L45" s="204"/>
      <c r="M45" s="204"/>
      <c r="N45" s="208">
        <f t="shared" si="0"/>
        <v>0</v>
      </c>
      <c r="O45" s="209"/>
    </row>
    <row r="46" spans="2:15" ht="32.25" customHeight="1" x14ac:dyDescent="0.2">
      <c r="B46" s="123" t="s">
        <v>490</v>
      </c>
      <c r="C46" s="203" t="s">
        <v>267</v>
      </c>
      <c r="D46" s="204"/>
      <c r="E46" s="204"/>
      <c r="F46" s="204"/>
      <c r="G46" s="203"/>
      <c r="H46" s="204"/>
      <c r="I46" s="124">
        <v>500</v>
      </c>
      <c r="J46" s="125"/>
      <c r="K46" s="205">
        <v>0</v>
      </c>
      <c r="L46" s="204"/>
      <c r="M46" s="204"/>
      <c r="N46" s="208">
        <f t="shared" si="0"/>
        <v>0</v>
      </c>
      <c r="O46" s="209"/>
    </row>
    <row r="47" spans="2:15" x14ac:dyDescent="0.2">
      <c r="B47" s="133" t="s">
        <v>195</v>
      </c>
      <c r="C47" s="198" t="s">
        <v>196</v>
      </c>
      <c r="D47" s="199"/>
      <c r="E47" s="199"/>
      <c r="F47" s="199"/>
      <c r="G47" s="198"/>
      <c r="H47" s="199"/>
      <c r="I47" s="134">
        <v>2564</v>
      </c>
      <c r="J47" s="135"/>
      <c r="K47" s="200">
        <v>131.80000000000001</v>
      </c>
      <c r="L47" s="199"/>
      <c r="M47" s="199"/>
      <c r="N47" s="201">
        <f t="shared" si="0"/>
        <v>5.1404056162246498E-2</v>
      </c>
      <c r="O47" s="202"/>
    </row>
    <row r="48" spans="2:15" ht="29.25" customHeight="1" x14ac:dyDescent="0.2">
      <c r="B48" s="123" t="s">
        <v>486</v>
      </c>
      <c r="C48" s="203" t="s">
        <v>261</v>
      </c>
      <c r="D48" s="204"/>
      <c r="E48" s="204"/>
      <c r="F48" s="204"/>
      <c r="G48" s="203"/>
      <c r="H48" s="204"/>
      <c r="I48" s="124">
        <v>300</v>
      </c>
      <c r="J48" s="125"/>
      <c r="K48" s="205">
        <v>0</v>
      </c>
      <c r="L48" s="204"/>
      <c r="M48" s="204"/>
      <c r="N48" s="206">
        <f t="shared" si="0"/>
        <v>0</v>
      </c>
      <c r="O48" s="207"/>
    </row>
    <row r="49" spans="2:15" ht="30" customHeight="1" x14ac:dyDescent="0.2">
      <c r="B49" s="123" t="s">
        <v>487</v>
      </c>
      <c r="C49" s="203" t="s">
        <v>263</v>
      </c>
      <c r="D49" s="204"/>
      <c r="E49" s="204"/>
      <c r="F49" s="204"/>
      <c r="G49" s="203"/>
      <c r="H49" s="204"/>
      <c r="I49" s="124">
        <v>334</v>
      </c>
      <c r="J49" s="125"/>
      <c r="K49" s="205">
        <v>0</v>
      </c>
      <c r="L49" s="204"/>
      <c r="M49" s="204"/>
      <c r="N49" s="206">
        <f t="shared" si="0"/>
        <v>0</v>
      </c>
      <c r="O49" s="207"/>
    </row>
    <row r="50" spans="2:15" ht="33" customHeight="1" x14ac:dyDescent="0.2">
      <c r="B50" s="123" t="s">
        <v>489</v>
      </c>
      <c r="C50" s="203" t="s">
        <v>269</v>
      </c>
      <c r="D50" s="204"/>
      <c r="E50" s="204"/>
      <c r="F50" s="204"/>
      <c r="G50" s="203"/>
      <c r="H50" s="204"/>
      <c r="I50" s="124">
        <v>1238.7</v>
      </c>
      <c r="J50" s="125"/>
      <c r="K50" s="205">
        <v>0</v>
      </c>
      <c r="L50" s="204"/>
      <c r="M50" s="204"/>
      <c r="N50" s="206">
        <f t="shared" si="0"/>
        <v>0</v>
      </c>
      <c r="O50" s="207"/>
    </row>
    <row r="51" spans="2:15" ht="32.25" customHeight="1" x14ac:dyDescent="0.2">
      <c r="B51" s="123" t="s">
        <v>490</v>
      </c>
      <c r="C51" s="203" t="s">
        <v>267</v>
      </c>
      <c r="D51" s="204"/>
      <c r="E51" s="204"/>
      <c r="F51" s="204"/>
      <c r="G51" s="203"/>
      <c r="H51" s="204"/>
      <c r="I51" s="124">
        <v>673.05</v>
      </c>
      <c r="J51" s="125"/>
      <c r="K51" s="205">
        <v>131.80000000000001</v>
      </c>
      <c r="L51" s="204"/>
      <c r="M51" s="204"/>
      <c r="N51" s="206">
        <f t="shared" si="0"/>
        <v>0.19582497585617714</v>
      </c>
      <c r="O51" s="207"/>
    </row>
    <row r="52" spans="2:15" ht="23.25" customHeight="1" x14ac:dyDescent="0.2">
      <c r="B52" s="123" t="s">
        <v>491</v>
      </c>
      <c r="C52" s="203" t="s">
        <v>271</v>
      </c>
      <c r="D52" s="204"/>
      <c r="E52" s="204"/>
      <c r="F52" s="204"/>
      <c r="G52" s="203"/>
      <c r="H52" s="204"/>
      <c r="I52" s="124">
        <v>18.25</v>
      </c>
      <c r="J52" s="125"/>
      <c r="K52" s="205">
        <v>0</v>
      </c>
      <c r="L52" s="204"/>
      <c r="M52" s="204"/>
      <c r="N52" s="206">
        <f t="shared" si="0"/>
        <v>0</v>
      </c>
      <c r="O52" s="207"/>
    </row>
    <row r="53" spans="2:15" x14ac:dyDescent="0.2">
      <c r="B53" s="133" t="s">
        <v>214</v>
      </c>
      <c r="C53" s="198" t="s">
        <v>215</v>
      </c>
      <c r="D53" s="199"/>
      <c r="E53" s="199"/>
      <c r="F53" s="199"/>
      <c r="G53" s="198"/>
      <c r="H53" s="199"/>
      <c r="I53" s="134">
        <v>0</v>
      </c>
      <c r="J53" s="135"/>
      <c r="K53" s="200">
        <v>0</v>
      </c>
      <c r="L53" s="199"/>
      <c r="M53" s="199"/>
      <c r="N53" s="201" t="e">
        <f t="shared" si="0"/>
        <v>#DIV/0!</v>
      </c>
      <c r="O53" s="202"/>
    </row>
    <row r="54" spans="2:15" ht="36.75" customHeight="1" x14ac:dyDescent="0.2">
      <c r="B54" s="123" t="s">
        <v>489</v>
      </c>
      <c r="C54" s="203" t="s">
        <v>269</v>
      </c>
      <c r="D54" s="204"/>
      <c r="E54" s="204"/>
      <c r="F54" s="204"/>
      <c r="G54" s="203"/>
      <c r="H54" s="204"/>
      <c r="I54" s="124">
        <v>0</v>
      </c>
      <c r="J54" s="125"/>
      <c r="K54" s="205">
        <v>0</v>
      </c>
      <c r="L54" s="204"/>
      <c r="M54" s="204"/>
      <c r="N54" s="208" t="e">
        <f t="shared" si="0"/>
        <v>#DIV/0!</v>
      </c>
      <c r="O54" s="209"/>
    </row>
    <row r="55" spans="2:15" ht="22.5" x14ac:dyDescent="0.2">
      <c r="B55" s="127" t="s">
        <v>272</v>
      </c>
      <c r="C55" s="191" t="s">
        <v>492</v>
      </c>
      <c r="D55" s="192"/>
      <c r="E55" s="192"/>
      <c r="F55" s="192"/>
      <c r="G55" s="191"/>
      <c r="H55" s="192"/>
      <c r="I55" s="128">
        <v>300921.02</v>
      </c>
      <c r="J55" s="129"/>
      <c r="K55" s="193">
        <v>157234.92000000001</v>
      </c>
      <c r="L55" s="192"/>
      <c r="M55" s="192"/>
      <c r="N55" s="194">
        <f t="shared" si="0"/>
        <v>0.5225122525505197</v>
      </c>
      <c r="O55" s="195"/>
    </row>
    <row r="56" spans="2:15" x14ac:dyDescent="0.2">
      <c r="B56" s="123" t="s">
        <v>493</v>
      </c>
      <c r="C56" s="203" t="s">
        <v>293</v>
      </c>
      <c r="D56" s="204"/>
      <c r="E56" s="204"/>
      <c r="F56" s="204"/>
      <c r="G56" s="203"/>
      <c r="H56" s="204"/>
      <c r="I56" s="124">
        <v>0</v>
      </c>
      <c r="J56" s="125"/>
      <c r="K56" s="205">
        <v>0</v>
      </c>
      <c r="L56" s="204"/>
      <c r="M56" s="204"/>
      <c r="N56" s="208" t="e">
        <f t="shared" si="0"/>
        <v>#DIV/0!</v>
      </c>
      <c r="O56" s="209"/>
    </row>
    <row r="57" spans="2:15" x14ac:dyDescent="0.2">
      <c r="B57" s="123" t="s">
        <v>494</v>
      </c>
      <c r="C57" s="203" t="s">
        <v>275</v>
      </c>
      <c r="D57" s="204"/>
      <c r="E57" s="204"/>
      <c r="F57" s="204"/>
      <c r="G57" s="203"/>
      <c r="H57" s="204"/>
      <c r="I57" s="124">
        <v>107000</v>
      </c>
      <c r="J57" s="125"/>
      <c r="K57" s="205">
        <v>60737.11</v>
      </c>
      <c r="L57" s="204"/>
      <c r="M57" s="204"/>
      <c r="N57" s="208">
        <f t="shared" si="0"/>
        <v>0.56763654205607472</v>
      </c>
      <c r="O57" s="209"/>
    </row>
    <row r="58" spans="2:15" x14ac:dyDescent="0.2">
      <c r="B58" s="133" t="s">
        <v>187</v>
      </c>
      <c r="C58" s="198" t="s">
        <v>188</v>
      </c>
      <c r="D58" s="199"/>
      <c r="E58" s="199"/>
      <c r="F58" s="199"/>
      <c r="G58" s="198"/>
      <c r="H58" s="199"/>
      <c r="I58" s="134">
        <v>0</v>
      </c>
      <c r="J58" s="135"/>
      <c r="K58" s="200">
        <v>0</v>
      </c>
      <c r="L58" s="199"/>
      <c r="M58" s="199"/>
      <c r="N58" s="201" t="e">
        <f t="shared" si="0"/>
        <v>#DIV/0!</v>
      </c>
      <c r="O58" s="202"/>
    </row>
    <row r="59" spans="2:15" x14ac:dyDescent="0.2">
      <c r="B59" s="123" t="s">
        <v>495</v>
      </c>
      <c r="C59" s="203" t="s">
        <v>376</v>
      </c>
      <c r="D59" s="204"/>
      <c r="E59" s="204"/>
      <c r="F59" s="204"/>
      <c r="G59" s="203"/>
      <c r="H59" s="204"/>
      <c r="I59" s="124">
        <v>0</v>
      </c>
      <c r="J59" s="125"/>
      <c r="K59" s="205">
        <v>0</v>
      </c>
      <c r="L59" s="204"/>
      <c r="M59" s="204"/>
      <c r="N59" s="206" t="e">
        <f t="shared" si="0"/>
        <v>#DIV/0!</v>
      </c>
      <c r="O59" s="207"/>
    </row>
    <row r="60" spans="2:15" ht="35.25" customHeight="1" x14ac:dyDescent="0.2">
      <c r="B60" s="133" t="s">
        <v>191</v>
      </c>
      <c r="C60" s="198" t="s">
        <v>192</v>
      </c>
      <c r="D60" s="199"/>
      <c r="E60" s="199"/>
      <c r="F60" s="199"/>
      <c r="G60" s="198"/>
      <c r="H60" s="199"/>
      <c r="I60" s="134">
        <v>99671</v>
      </c>
      <c r="J60" s="135"/>
      <c r="K60" s="200">
        <v>68390.350000000006</v>
      </c>
      <c r="L60" s="199"/>
      <c r="M60" s="199"/>
      <c r="N60" s="201">
        <f t="shared" si="0"/>
        <v>0.68616096958995099</v>
      </c>
      <c r="O60" s="202"/>
    </row>
    <row r="61" spans="2:15" ht="20.25" customHeight="1" x14ac:dyDescent="0.2">
      <c r="B61" s="123" t="s">
        <v>496</v>
      </c>
      <c r="C61" s="203" t="s">
        <v>277</v>
      </c>
      <c r="D61" s="204"/>
      <c r="E61" s="204"/>
      <c r="F61" s="204"/>
      <c r="G61" s="203"/>
      <c r="H61" s="204"/>
      <c r="I61" s="124">
        <v>1600</v>
      </c>
      <c r="J61" s="125"/>
      <c r="K61" s="205">
        <v>1107.6199999999999</v>
      </c>
      <c r="L61" s="204"/>
      <c r="M61" s="204"/>
      <c r="N61" s="208">
        <f t="shared" si="0"/>
        <v>0.69226249999999989</v>
      </c>
      <c r="O61" s="209"/>
    </row>
    <row r="62" spans="2:15" ht="15.75" customHeight="1" x14ac:dyDescent="0.2">
      <c r="B62" s="123" t="s">
        <v>497</v>
      </c>
      <c r="C62" s="203" t="s">
        <v>341</v>
      </c>
      <c r="D62" s="204"/>
      <c r="E62" s="204"/>
      <c r="F62" s="204"/>
      <c r="G62" s="203"/>
      <c r="H62" s="204"/>
      <c r="I62" s="124">
        <v>160</v>
      </c>
      <c r="J62" s="125"/>
      <c r="K62" s="205">
        <v>160</v>
      </c>
      <c r="L62" s="204"/>
      <c r="M62" s="204"/>
      <c r="N62" s="208">
        <f t="shared" si="0"/>
        <v>1</v>
      </c>
      <c r="O62" s="209"/>
    </row>
    <row r="63" spans="2:15" ht="24" customHeight="1" x14ac:dyDescent="0.2">
      <c r="B63" s="123" t="s">
        <v>498</v>
      </c>
      <c r="C63" s="203" t="s">
        <v>279</v>
      </c>
      <c r="D63" s="204"/>
      <c r="E63" s="204"/>
      <c r="F63" s="204"/>
      <c r="G63" s="203"/>
      <c r="H63" s="204"/>
      <c r="I63" s="124">
        <v>2500</v>
      </c>
      <c r="J63" s="125"/>
      <c r="K63" s="205">
        <v>1156.95</v>
      </c>
      <c r="L63" s="204"/>
      <c r="M63" s="204"/>
      <c r="N63" s="208">
        <f t="shared" si="0"/>
        <v>0.46278000000000002</v>
      </c>
      <c r="O63" s="209"/>
    </row>
    <row r="64" spans="2:15" ht="23.25" customHeight="1" x14ac:dyDescent="0.2">
      <c r="B64" s="123" t="s">
        <v>499</v>
      </c>
      <c r="C64" s="203" t="s">
        <v>281</v>
      </c>
      <c r="D64" s="204"/>
      <c r="E64" s="204"/>
      <c r="F64" s="204"/>
      <c r="G64" s="203"/>
      <c r="H64" s="204"/>
      <c r="I64" s="124">
        <v>1000</v>
      </c>
      <c r="J64" s="125"/>
      <c r="K64" s="205">
        <v>953.66</v>
      </c>
      <c r="L64" s="204"/>
      <c r="M64" s="204"/>
      <c r="N64" s="208">
        <f t="shared" si="0"/>
        <v>0.95365999999999995</v>
      </c>
      <c r="O64" s="209"/>
    </row>
    <row r="65" spans="2:15" x14ac:dyDescent="0.2">
      <c r="B65" s="123" t="s">
        <v>500</v>
      </c>
      <c r="C65" s="203" t="s">
        <v>343</v>
      </c>
      <c r="D65" s="204"/>
      <c r="E65" s="204"/>
      <c r="F65" s="204"/>
      <c r="G65" s="203"/>
      <c r="H65" s="204"/>
      <c r="I65" s="124">
        <v>100</v>
      </c>
      <c r="J65" s="125"/>
      <c r="K65" s="205">
        <v>33</v>
      </c>
      <c r="L65" s="204"/>
      <c r="M65" s="204"/>
      <c r="N65" s="208">
        <f t="shared" si="0"/>
        <v>0.33</v>
      </c>
      <c r="O65" s="209"/>
    </row>
    <row r="66" spans="2:15" x14ac:dyDescent="0.2">
      <c r="B66" s="123" t="s">
        <v>501</v>
      </c>
      <c r="C66" s="203" t="s">
        <v>283</v>
      </c>
      <c r="D66" s="204"/>
      <c r="E66" s="204"/>
      <c r="F66" s="204"/>
      <c r="G66" s="203"/>
      <c r="H66" s="204"/>
      <c r="I66" s="124">
        <v>779.75</v>
      </c>
      <c r="J66" s="125"/>
      <c r="K66" s="205">
        <v>365</v>
      </c>
      <c r="L66" s="204"/>
      <c r="M66" s="204"/>
      <c r="N66" s="208">
        <f t="shared" si="0"/>
        <v>0.46809874959923053</v>
      </c>
      <c r="O66" s="209"/>
    </row>
    <row r="67" spans="2:15" ht="18" customHeight="1" x14ac:dyDescent="0.2">
      <c r="B67" s="123" t="s">
        <v>502</v>
      </c>
      <c r="C67" s="203" t="s">
        <v>345</v>
      </c>
      <c r="D67" s="204"/>
      <c r="E67" s="204"/>
      <c r="F67" s="204"/>
      <c r="G67" s="203"/>
      <c r="H67" s="204"/>
      <c r="I67" s="124">
        <v>200</v>
      </c>
      <c r="J67" s="125"/>
      <c r="K67" s="205">
        <v>0</v>
      </c>
      <c r="L67" s="204"/>
      <c r="M67" s="204"/>
      <c r="N67" s="208">
        <f t="shared" si="0"/>
        <v>0</v>
      </c>
      <c r="O67" s="209"/>
    </row>
    <row r="68" spans="2:15" ht="23.25" customHeight="1" x14ac:dyDescent="0.2">
      <c r="B68" s="123" t="s">
        <v>503</v>
      </c>
      <c r="C68" s="203" t="s">
        <v>285</v>
      </c>
      <c r="D68" s="204"/>
      <c r="E68" s="204"/>
      <c r="F68" s="204"/>
      <c r="G68" s="203"/>
      <c r="H68" s="204"/>
      <c r="I68" s="124">
        <v>1600</v>
      </c>
      <c r="J68" s="125"/>
      <c r="K68" s="205">
        <v>879.64</v>
      </c>
      <c r="L68" s="204"/>
      <c r="M68" s="204"/>
      <c r="N68" s="208">
        <f t="shared" si="0"/>
        <v>0.54977500000000001</v>
      </c>
      <c r="O68" s="209"/>
    </row>
    <row r="69" spans="2:15" x14ac:dyDescent="0.2">
      <c r="B69" s="123" t="s">
        <v>504</v>
      </c>
      <c r="C69" s="203" t="s">
        <v>287</v>
      </c>
      <c r="D69" s="204"/>
      <c r="E69" s="204"/>
      <c r="F69" s="204"/>
      <c r="G69" s="203"/>
      <c r="H69" s="204"/>
      <c r="I69" s="124">
        <v>2058</v>
      </c>
      <c r="J69" s="125"/>
      <c r="K69" s="205">
        <v>1222.29</v>
      </c>
      <c r="L69" s="204"/>
      <c r="M69" s="204"/>
      <c r="N69" s="208">
        <f t="shared" si="0"/>
        <v>0.59392128279883383</v>
      </c>
      <c r="O69" s="209"/>
    </row>
    <row r="70" spans="2:15" ht="24" customHeight="1" x14ac:dyDescent="0.2">
      <c r="B70" s="123" t="s">
        <v>505</v>
      </c>
      <c r="C70" s="203" t="s">
        <v>289</v>
      </c>
      <c r="D70" s="204"/>
      <c r="E70" s="204"/>
      <c r="F70" s="204"/>
      <c r="G70" s="203"/>
      <c r="H70" s="204"/>
      <c r="I70" s="124">
        <v>465</v>
      </c>
      <c r="J70" s="125"/>
      <c r="K70" s="205">
        <v>0</v>
      </c>
      <c r="L70" s="204"/>
      <c r="M70" s="204"/>
      <c r="N70" s="208">
        <f t="shared" ref="N70:N133" si="1">K70/I70</f>
        <v>0</v>
      </c>
      <c r="O70" s="209"/>
    </row>
    <row r="71" spans="2:15" ht="27.75" customHeight="1" x14ac:dyDescent="0.2">
      <c r="B71" s="123" t="s">
        <v>506</v>
      </c>
      <c r="C71" s="203" t="s">
        <v>291</v>
      </c>
      <c r="D71" s="204"/>
      <c r="E71" s="204"/>
      <c r="F71" s="204"/>
      <c r="G71" s="203"/>
      <c r="H71" s="204"/>
      <c r="I71" s="124">
        <v>1600</v>
      </c>
      <c r="J71" s="125"/>
      <c r="K71" s="205">
        <v>1186.02</v>
      </c>
      <c r="L71" s="204"/>
      <c r="M71" s="204"/>
      <c r="N71" s="208">
        <f t="shared" si="1"/>
        <v>0.74126249999999994</v>
      </c>
      <c r="O71" s="209"/>
    </row>
    <row r="72" spans="2:15" x14ac:dyDescent="0.2">
      <c r="B72" s="123" t="s">
        <v>493</v>
      </c>
      <c r="C72" s="203" t="s">
        <v>293</v>
      </c>
      <c r="D72" s="204"/>
      <c r="E72" s="204"/>
      <c r="F72" s="204"/>
      <c r="G72" s="203"/>
      <c r="H72" s="204"/>
      <c r="I72" s="124">
        <v>4100</v>
      </c>
      <c r="J72" s="125"/>
      <c r="K72" s="205">
        <v>2012.5</v>
      </c>
      <c r="L72" s="204"/>
      <c r="M72" s="204"/>
      <c r="N72" s="208">
        <f t="shared" si="1"/>
        <v>0.49085365853658536</v>
      </c>
      <c r="O72" s="209"/>
    </row>
    <row r="73" spans="2:15" ht="26.25" customHeight="1" x14ac:dyDescent="0.2">
      <c r="B73" s="123" t="s">
        <v>507</v>
      </c>
      <c r="C73" s="203" t="s">
        <v>295</v>
      </c>
      <c r="D73" s="204"/>
      <c r="E73" s="204"/>
      <c r="F73" s="204"/>
      <c r="G73" s="203"/>
      <c r="H73" s="204"/>
      <c r="I73" s="124">
        <v>1800</v>
      </c>
      <c r="J73" s="125"/>
      <c r="K73" s="205">
        <v>733.12</v>
      </c>
      <c r="L73" s="204"/>
      <c r="M73" s="204"/>
      <c r="N73" s="208">
        <f t="shared" si="1"/>
        <v>0.40728888888888887</v>
      </c>
      <c r="O73" s="209"/>
    </row>
    <row r="74" spans="2:15" x14ac:dyDescent="0.2">
      <c r="B74" s="123" t="s">
        <v>508</v>
      </c>
      <c r="C74" s="203" t="s">
        <v>297</v>
      </c>
      <c r="D74" s="204"/>
      <c r="E74" s="204"/>
      <c r="F74" s="204"/>
      <c r="G74" s="203"/>
      <c r="H74" s="204"/>
      <c r="I74" s="124">
        <v>200</v>
      </c>
      <c r="J74" s="125"/>
      <c r="K74" s="205">
        <v>134.55000000000001</v>
      </c>
      <c r="L74" s="204"/>
      <c r="M74" s="204"/>
      <c r="N74" s="208">
        <f t="shared" si="1"/>
        <v>0.67275000000000007</v>
      </c>
      <c r="O74" s="209"/>
    </row>
    <row r="75" spans="2:15" x14ac:dyDescent="0.2">
      <c r="B75" s="123" t="s">
        <v>509</v>
      </c>
      <c r="C75" s="203" t="s">
        <v>299</v>
      </c>
      <c r="D75" s="204"/>
      <c r="E75" s="204"/>
      <c r="F75" s="204"/>
      <c r="G75" s="203"/>
      <c r="H75" s="204"/>
      <c r="I75" s="124">
        <v>6716</v>
      </c>
      <c r="J75" s="125"/>
      <c r="K75" s="205">
        <v>5566.73</v>
      </c>
      <c r="L75" s="204"/>
      <c r="M75" s="204"/>
      <c r="N75" s="208">
        <f t="shared" si="1"/>
        <v>0.82887581893984508</v>
      </c>
      <c r="O75" s="209"/>
    </row>
    <row r="76" spans="2:15" x14ac:dyDescent="0.2">
      <c r="B76" s="123" t="s">
        <v>510</v>
      </c>
      <c r="C76" s="203" t="s">
        <v>301</v>
      </c>
      <c r="D76" s="204"/>
      <c r="E76" s="204"/>
      <c r="F76" s="204"/>
      <c r="G76" s="203"/>
      <c r="H76" s="204"/>
      <c r="I76" s="124">
        <v>18084</v>
      </c>
      <c r="J76" s="125"/>
      <c r="K76" s="205">
        <v>16293.34</v>
      </c>
      <c r="L76" s="204"/>
      <c r="M76" s="204"/>
      <c r="N76" s="208">
        <f t="shared" si="1"/>
        <v>0.90098097765980978</v>
      </c>
      <c r="O76" s="209"/>
    </row>
    <row r="77" spans="2:15" x14ac:dyDescent="0.2">
      <c r="B77" s="123" t="s">
        <v>511</v>
      </c>
      <c r="C77" s="203" t="s">
        <v>347</v>
      </c>
      <c r="D77" s="204"/>
      <c r="E77" s="204"/>
      <c r="F77" s="204"/>
      <c r="G77" s="203"/>
      <c r="H77" s="204"/>
      <c r="I77" s="124">
        <v>1593.09</v>
      </c>
      <c r="J77" s="125"/>
      <c r="K77" s="205">
        <v>772.01</v>
      </c>
      <c r="L77" s="204"/>
      <c r="M77" s="204"/>
      <c r="N77" s="208">
        <f t="shared" si="1"/>
        <v>0.48459911241674986</v>
      </c>
      <c r="O77" s="209"/>
    </row>
    <row r="78" spans="2:15" x14ac:dyDescent="0.2">
      <c r="B78" s="123" t="s">
        <v>512</v>
      </c>
      <c r="C78" s="203" t="s">
        <v>99</v>
      </c>
      <c r="D78" s="204"/>
      <c r="E78" s="204"/>
      <c r="F78" s="204"/>
      <c r="G78" s="203"/>
      <c r="H78" s="204"/>
      <c r="I78" s="124">
        <v>663</v>
      </c>
      <c r="J78" s="125"/>
      <c r="K78" s="205">
        <v>63.35</v>
      </c>
      <c r="L78" s="204"/>
      <c r="M78" s="204"/>
      <c r="N78" s="208">
        <f t="shared" si="1"/>
        <v>9.5550527903469087E-2</v>
      </c>
      <c r="O78" s="209"/>
    </row>
    <row r="79" spans="2:15" x14ac:dyDescent="0.2">
      <c r="B79" s="123" t="s">
        <v>513</v>
      </c>
      <c r="C79" s="203" t="s">
        <v>303</v>
      </c>
      <c r="D79" s="204"/>
      <c r="E79" s="204"/>
      <c r="F79" s="204"/>
      <c r="G79" s="203"/>
      <c r="H79" s="204"/>
      <c r="I79" s="124">
        <v>1890</v>
      </c>
      <c r="J79" s="125"/>
      <c r="K79" s="205">
        <v>1081.3499999999999</v>
      </c>
      <c r="L79" s="204"/>
      <c r="M79" s="204"/>
      <c r="N79" s="208">
        <f t="shared" si="1"/>
        <v>0.57214285714285706</v>
      </c>
      <c r="O79" s="209"/>
    </row>
    <row r="80" spans="2:15" x14ac:dyDescent="0.2">
      <c r="B80" s="123" t="s">
        <v>514</v>
      </c>
      <c r="C80" s="203" t="s">
        <v>305</v>
      </c>
      <c r="D80" s="204"/>
      <c r="E80" s="204"/>
      <c r="F80" s="204"/>
      <c r="G80" s="203"/>
      <c r="H80" s="204"/>
      <c r="I80" s="124">
        <v>651</v>
      </c>
      <c r="J80" s="125"/>
      <c r="K80" s="205">
        <v>351.7</v>
      </c>
      <c r="L80" s="204"/>
      <c r="M80" s="204"/>
      <c r="N80" s="208">
        <f t="shared" si="1"/>
        <v>0.54024577572964672</v>
      </c>
      <c r="O80" s="209"/>
    </row>
    <row r="81" spans="2:15" x14ac:dyDescent="0.2">
      <c r="B81" s="123" t="s">
        <v>515</v>
      </c>
      <c r="C81" s="203" t="s">
        <v>307</v>
      </c>
      <c r="D81" s="204"/>
      <c r="E81" s="204"/>
      <c r="F81" s="204"/>
      <c r="G81" s="203"/>
      <c r="H81" s="204"/>
      <c r="I81" s="124">
        <v>27071</v>
      </c>
      <c r="J81" s="125"/>
      <c r="K81" s="205">
        <v>20284.060000000001</v>
      </c>
      <c r="L81" s="204"/>
      <c r="M81" s="204"/>
      <c r="N81" s="208">
        <f t="shared" si="1"/>
        <v>0.74929112334232206</v>
      </c>
      <c r="O81" s="209"/>
    </row>
    <row r="82" spans="2:15" x14ac:dyDescent="0.2">
      <c r="B82" s="123" t="s">
        <v>516</v>
      </c>
      <c r="C82" s="203" t="s">
        <v>309</v>
      </c>
      <c r="D82" s="204"/>
      <c r="E82" s="204"/>
      <c r="F82" s="204"/>
      <c r="G82" s="203"/>
      <c r="H82" s="204"/>
      <c r="I82" s="124">
        <v>0</v>
      </c>
      <c r="J82" s="125"/>
      <c r="K82" s="205">
        <v>0</v>
      </c>
      <c r="L82" s="204"/>
      <c r="M82" s="204"/>
      <c r="N82" s="208" t="e">
        <f t="shared" si="1"/>
        <v>#DIV/0!</v>
      </c>
      <c r="O82" s="209"/>
    </row>
    <row r="83" spans="2:15" x14ac:dyDescent="0.2">
      <c r="B83" s="123" t="s">
        <v>517</v>
      </c>
      <c r="C83" s="203" t="s">
        <v>311</v>
      </c>
      <c r="D83" s="204"/>
      <c r="E83" s="204"/>
      <c r="F83" s="204"/>
      <c r="G83" s="203"/>
      <c r="H83" s="204"/>
      <c r="I83" s="124">
        <v>100</v>
      </c>
      <c r="J83" s="125"/>
      <c r="K83" s="205">
        <v>0</v>
      </c>
      <c r="L83" s="204"/>
      <c r="M83" s="204"/>
      <c r="N83" s="208">
        <f t="shared" si="1"/>
        <v>0</v>
      </c>
      <c r="O83" s="209"/>
    </row>
    <row r="84" spans="2:15" x14ac:dyDescent="0.2">
      <c r="B84" s="123" t="s">
        <v>518</v>
      </c>
      <c r="C84" s="203" t="s">
        <v>350</v>
      </c>
      <c r="D84" s="204"/>
      <c r="E84" s="204"/>
      <c r="F84" s="204"/>
      <c r="G84" s="203"/>
      <c r="H84" s="204"/>
      <c r="I84" s="124">
        <v>30</v>
      </c>
      <c r="J84" s="125"/>
      <c r="K84" s="205">
        <v>0</v>
      </c>
      <c r="L84" s="204"/>
      <c r="M84" s="204"/>
      <c r="N84" s="208">
        <f t="shared" si="1"/>
        <v>0</v>
      </c>
      <c r="O84" s="209"/>
    </row>
    <row r="85" spans="2:15" x14ac:dyDescent="0.2">
      <c r="B85" s="123" t="s">
        <v>519</v>
      </c>
      <c r="C85" s="203" t="s">
        <v>313</v>
      </c>
      <c r="D85" s="204"/>
      <c r="E85" s="204"/>
      <c r="F85" s="204"/>
      <c r="G85" s="203"/>
      <c r="H85" s="204"/>
      <c r="I85" s="124">
        <v>2300</v>
      </c>
      <c r="J85" s="125"/>
      <c r="K85" s="205">
        <v>1375.72</v>
      </c>
      <c r="L85" s="204"/>
      <c r="M85" s="204"/>
      <c r="N85" s="208">
        <f t="shared" si="1"/>
        <v>0.59813913043478262</v>
      </c>
      <c r="O85" s="209"/>
    </row>
    <row r="86" spans="2:15" x14ac:dyDescent="0.2">
      <c r="B86" s="123" t="s">
        <v>520</v>
      </c>
      <c r="C86" s="203" t="s">
        <v>315</v>
      </c>
      <c r="D86" s="204"/>
      <c r="E86" s="204"/>
      <c r="F86" s="204"/>
      <c r="G86" s="203"/>
      <c r="H86" s="204"/>
      <c r="I86" s="124">
        <v>3196.9</v>
      </c>
      <c r="J86" s="125"/>
      <c r="K86" s="205">
        <v>2463.0300000000002</v>
      </c>
      <c r="L86" s="204"/>
      <c r="M86" s="204"/>
      <c r="N86" s="208">
        <f t="shared" si="1"/>
        <v>0.77044324189058155</v>
      </c>
      <c r="O86" s="209"/>
    </row>
    <row r="87" spans="2:15" x14ac:dyDescent="0.2">
      <c r="B87" s="123" t="s">
        <v>521</v>
      </c>
      <c r="C87" s="203" t="s">
        <v>317</v>
      </c>
      <c r="D87" s="204"/>
      <c r="E87" s="204"/>
      <c r="F87" s="204"/>
      <c r="G87" s="203"/>
      <c r="H87" s="204"/>
      <c r="I87" s="124">
        <v>166</v>
      </c>
      <c r="J87" s="125"/>
      <c r="K87" s="205">
        <v>87.5</v>
      </c>
      <c r="L87" s="204"/>
      <c r="M87" s="204"/>
      <c r="N87" s="208">
        <f t="shared" si="1"/>
        <v>0.52710843373493976</v>
      </c>
      <c r="O87" s="209"/>
    </row>
    <row r="88" spans="2:15" x14ac:dyDescent="0.2">
      <c r="B88" s="123" t="s">
        <v>522</v>
      </c>
      <c r="C88" s="203" t="s">
        <v>319</v>
      </c>
      <c r="D88" s="204"/>
      <c r="E88" s="204"/>
      <c r="F88" s="204"/>
      <c r="G88" s="203"/>
      <c r="H88" s="204"/>
      <c r="I88" s="124">
        <v>600</v>
      </c>
      <c r="J88" s="125"/>
      <c r="K88" s="205">
        <v>250.81</v>
      </c>
      <c r="L88" s="204"/>
      <c r="M88" s="204"/>
      <c r="N88" s="208">
        <f t="shared" si="1"/>
        <v>0.41801666666666665</v>
      </c>
      <c r="O88" s="209"/>
    </row>
    <row r="89" spans="2:15" x14ac:dyDescent="0.2">
      <c r="B89" s="123" t="s">
        <v>523</v>
      </c>
      <c r="C89" s="203" t="s">
        <v>321</v>
      </c>
      <c r="D89" s="204"/>
      <c r="E89" s="204"/>
      <c r="F89" s="204"/>
      <c r="G89" s="203"/>
      <c r="H89" s="204"/>
      <c r="I89" s="124">
        <v>3901.2</v>
      </c>
      <c r="J89" s="125"/>
      <c r="K89" s="205">
        <v>2275.6999999999998</v>
      </c>
      <c r="L89" s="204"/>
      <c r="M89" s="204"/>
      <c r="N89" s="208">
        <f t="shared" si="1"/>
        <v>0.58333333333333326</v>
      </c>
      <c r="O89" s="209"/>
    </row>
    <row r="90" spans="2:15" ht="23.25" customHeight="1" x14ac:dyDescent="0.2">
      <c r="B90" s="123" t="s">
        <v>524</v>
      </c>
      <c r="C90" s="203" t="s">
        <v>323</v>
      </c>
      <c r="D90" s="204"/>
      <c r="E90" s="204"/>
      <c r="F90" s="204"/>
      <c r="G90" s="203"/>
      <c r="H90" s="204"/>
      <c r="I90" s="124">
        <v>2800</v>
      </c>
      <c r="J90" s="125"/>
      <c r="K90" s="205">
        <v>2763.8</v>
      </c>
      <c r="L90" s="204"/>
      <c r="M90" s="204"/>
      <c r="N90" s="208">
        <f t="shared" si="1"/>
        <v>0.9870714285714286</v>
      </c>
      <c r="O90" s="209"/>
    </row>
    <row r="91" spans="2:15" x14ac:dyDescent="0.2">
      <c r="B91" s="123" t="s">
        <v>525</v>
      </c>
      <c r="C91" s="203" t="s">
        <v>374</v>
      </c>
      <c r="D91" s="204"/>
      <c r="E91" s="204"/>
      <c r="F91" s="204"/>
      <c r="G91" s="203"/>
      <c r="H91" s="204"/>
      <c r="I91" s="124">
        <v>355</v>
      </c>
      <c r="J91" s="125"/>
      <c r="K91" s="205">
        <v>355</v>
      </c>
      <c r="L91" s="204"/>
      <c r="M91" s="204"/>
      <c r="N91" s="208">
        <f t="shared" si="1"/>
        <v>1</v>
      </c>
      <c r="O91" s="209"/>
    </row>
    <row r="92" spans="2:15" x14ac:dyDescent="0.2">
      <c r="B92" s="123" t="s">
        <v>480</v>
      </c>
      <c r="C92" s="203" t="s">
        <v>240</v>
      </c>
      <c r="D92" s="204"/>
      <c r="E92" s="204"/>
      <c r="F92" s="204"/>
      <c r="G92" s="203"/>
      <c r="H92" s="204"/>
      <c r="I92" s="124">
        <v>1319.26</v>
      </c>
      <c r="J92" s="125"/>
      <c r="K92" s="205">
        <v>1022.02</v>
      </c>
      <c r="L92" s="204"/>
      <c r="M92" s="204"/>
      <c r="N92" s="208">
        <f t="shared" si="1"/>
        <v>0.77469187271652284</v>
      </c>
      <c r="O92" s="209"/>
    </row>
    <row r="93" spans="2:15" x14ac:dyDescent="0.2">
      <c r="B93" s="123" t="s">
        <v>481</v>
      </c>
      <c r="C93" s="203" t="s">
        <v>250</v>
      </c>
      <c r="D93" s="204"/>
      <c r="E93" s="204"/>
      <c r="F93" s="204"/>
      <c r="G93" s="203"/>
      <c r="H93" s="204"/>
      <c r="I93" s="124">
        <v>33</v>
      </c>
      <c r="J93" s="125"/>
      <c r="K93" s="205">
        <v>0</v>
      </c>
      <c r="L93" s="204"/>
      <c r="M93" s="204"/>
      <c r="N93" s="208">
        <f t="shared" si="1"/>
        <v>0</v>
      </c>
      <c r="O93" s="209"/>
    </row>
    <row r="94" spans="2:15" x14ac:dyDescent="0.2">
      <c r="B94" s="123" t="s">
        <v>526</v>
      </c>
      <c r="C94" s="203" t="s">
        <v>325</v>
      </c>
      <c r="D94" s="204"/>
      <c r="E94" s="204"/>
      <c r="F94" s="204"/>
      <c r="G94" s="203"/>
      <c r="H94" s="204"/>
      <c r="I94" s="124">
        <v>1100.92</v>
      </c>
      <c r="J94" s="125"/>
      <c r="K94" s="205">
        <v>590.46</v>
      </c>
      <c r="L94" s="204"/>
      <c r="M94" s="204"/>
      <c r="N94" s="208">
        <f t="shared" si="1"/>
        <v>0.53633324855575337</v>
      </c>
      <c r="O94" s="209"/>
    </row>
    <row r="95" spans="2:15" x14ac:dyDescent="0.2">
      <c r="B95" s="123" t="s">
        <v>527</v>
      </c>
      <c r="C95" s="203" t="s">
        <v>327</v>
      </c>
      <c r="D95" s="204"/>
      <c r="E95" s="204"/>
      <c r="F95" s="204"/>
      <c r="G95" s="203"/>
      <c r="H95" s="204"/>
      <c r="I95" s="124">
        <v>1759.51</v>
      </c>
      <c r="J95" s="125"/>
      <c r="K95" s="205">
        <v>1063.47</v>
      </c>
      <c r="L95" s="204"/>
      <c r="M95" s="204"/>
      <c r="N95" s="208">
        <f t="shared" si="1"/>
        <v>0.6044125921421305</v>
      </c>
      <c r="O95" s="209"/>
    </row>
    <row r="96" spans="2:15" ht="23.25" customHeight="1" x14ac:dyDescent="0.2">
      <c r="B96" s="123" t="s">
        <v>528</v>
      </c>
      <c r="C96" s="203" t="s">
        <v>329</v>
      </c>
      <c r="D96" s="204"/>
      <c r="E96" s="204"/>
      <c r="F96" s="204"/>
      <c r="G96" s="203"/>
      <c r="H96" s="204"/>
      <c r="I96" s="124">
        <v>200</v>
      </c>
      <c r="J96" s="125"/>
      <c r="K96" s="205">
        <v>0</v>
      </c>
      <c r="L96" s="204"/>
      <c r="M96" s="204"/>
      <c r="N96" s="208">
        <f t="shared" si="1"/>
        <v>0</v>
      </c>
      <c r="O96" s="209"/>
    </row>
    <row r="97" spans="2:15" x14ac:dyDescent="0.2">
      <c r="B97" s="123" t="s">
        <v>529</v>
      </c>
      <c r="C97" s="203" t="s">
        <v>352</v>
      </c>
      <c r="D97" s="204"/>
      <c r="E97" s="204"/>
      <c r="F97" s="204"/>
      <c r="G97" s="203"/>
      <c r="H97" s="204"/>
      <c r="I97" s="124">
        <v>65</v>
      </c>
      <c r="J97" s="125"/>
      <c r="K97" s="205">
        <v>0</v>
      </c>
      <c r="L97" s="204"/>
      <c r="M97" s="204"/>
      <c r="N97" s="208">
        <f t="shared" si="1"/>
        <v>0</v>
      </c>
      <c r="O97" s="209"/>
    </row>
    <row r="98" spans="2:15" x14ac:dyDescent="0.2">
      <c r="B98" s="123" t="s">
        <v>530</v>
      </c>
      <c r="C98" s="203" t="s">
        <v>354</v>
      </c>
      <c r="D98" s="204"/>
      <c r="E98" s="204"/>
      <c r="F98" s="204"/>
      <c r="G98" s="203"/>
      <c r="H98" s="204"/>
      <c r="I98" s="124">
        <v>300</v>
      </c>
      <c r="J98" s="125"/>
      <c r="K98" s="205">
        <v>277.91000000000003</v>
      </c>
      <c r="L98" s="204"/>
      <c r="M98" s="204"/>
      <c r="N98" s="208">
        <f t="shared" si="1"/>
        <v>0.92636666666666678</v>
      </c>
      <c r="O98" s="209"/>
    </row>
    <row r="99" spans="2:15" x14ac:dyDescent="0.2">
      <c r="B99" s="123" t="s">
        <v>531</v>
      </c>
      <c r="C99" s="203" t="s">
        <v>356</v>
      </c>
      <c r="D99" s="204"/>
      <c r="E99" s="204"/>
      <c r="F99" s="204"/>
      <c r="G99" s="203"/>
      <c r="H99" s="204"/>
      <c r="I99" s="124">
        <v>66</v>
      </c>
      <c r="J99" s="125"/>
      <c r="K99" s="205">
        <v>0</v>
      </c>
      <c r="L99" s="204"/>
      <c r="M99" s="204"/>
      <c r="N99" s="208">
        <f t="shared" si="1"/>
        <v>0</v>
      </c>
      <c r="O99" s="209"/>
    </row>
    <row r="100" spans="2:15" x14ac:dyDescent="0.2">
      <c r="B100" s="123" t="s">
        <v>532</v>
      </c>
      <c r="C100" s="203" t="s">
        <v>331</v>
      </c>
      <c r="D100" s="204"/>
      <c r="E100" s="204"/>
      <c r="F100" s="204"/>
      <c r="G100" s="203"/>
      <c r="H100" s="204"/>
      <c r="I100" s="124">
        <v>663</v>
      </c>
      <c r="J100" s="125"/>
      <c r="K100" s="205">
        <v>221</v>
      </c>
      <c r="L100" s="204"/>
      <c r="M100" s="204"/>
      <c r="N100" s="208">
        <f t="shared" si="1"/>
        <v>0.33333333333333331</v>
      </c>
      <c r="O100" s="209"/>
    </row>
    <row r="101" spans="2:15" x14ac:dyDescent="0.2">
      <c r="B101" s="123" t="s">
        <v>533</v>
      </c>
      <c r="C101" s="203" t="s">
        <v>333</v>
      </c>
      <c r="D101" s="204"/>
      <c r="E101" s="204"/>
      <c r="F101" s="204"/>
      <c r="G101" s="203"/>
      <c r="H101" s="204"/>
      <c r="I101" s="124">
        <v>550</v>
      </c>
      <c r="J101" s="125"/>
      <c r="K101" s="205">
        <v>0</v>
      </c>
      <c r="L101" s="204"/>
      <c r="M101" s="204"/>
      <c r="N101" s="208">
        <f t="shared" si="1"/>
        <v>0</v>
      </c>
      <c r="O101" s="209"/>
    </row>
    <row r="102" spans="2:15" x14ac:dyDescent="0.2">
      <c r="B102" s="123" t="s">
        <v>534</v>
      </c>
      <c r="C102" s="203" t="s">
        <v>358</v>
      </c>
      <c r="D102" s="204"/>
      <c r="E102" s="204"/>
      <c r="F102" s="204"/>
      <c r="G102" s="203"/>
      <c r="H102" s="204"/>
      <c r="I102" s="124">
        <v>66</v>
      </c>
      <c r="J102" s="125"/>
      <c r="K102" s="205">
        <v>0</v>
      </c>
      <c r="L102" s="204"/>
      <c r="M102" s="204"/>
      <c r="N102" s="208">
        <f t="shared" si="1"/>
        <v>0</v>
      </c>
      <c r="O102" s="209"/>
    </row>
    <row r="103" spans="2:15" x14ac:dyDescent="0.2">
      <c r="B103" s="123" t="s">
        <v>535</v>
      </c>
      <c r="C103" s="203" t="s">
        <v>360</v>
      </c>
      <c r="D103" s="204"/>
      <c r="E103" s="204"/>
      <c r="F103" s="204"/>
      <c r="G103" s="203"/>
      <c r="H103" s="204"/>
      <c r="I103" s="124">
        <v>1330</v>
      </c>
      <c r="J103" s="125"/>
      <c r="K103" s="205">
        <v>0</v>
      </c>
      <c r="L103" s="204"/>
      <c r="M103" s="204"/>
      <c r="N103" s="208">
        <f t="shared" si="1"/>
        <v>0</v>
      </c>
      <c r="O103" s="209"/>
    </row>
    <row r="104" spans="2:15" x14ac:dyDescent="0.2">
      <c r="B104" s="123" t="s">
        <v>536</v>
      </c>
      <c r="C104" s="203" t="s">
        <v>150</v>
      </c>
      <c r="D104" s="204"/>
      <c r="E104" s="204"/>
      <c r="F104" s="204"/>
      <c r="G104" s="203"/>
      <c r="H104" s="204"/>
      <c r="I104" s="124">
        <v>1200</v>
      </c>
      <c r="J104" s="125"/>
      <c r="K104" s="205">
        <v>437.02</v>
      </c>
      <c r="L104" s="204"/>
      <c r="M104" s="204"/>
      <c r="N104" s="208">
        <f t="shared" si="1"/>
        <v>0.3641833333333333</v>
      </c>
      <c r="O104" s="209"/>
    </row>
    <row r="105" spans="2:15" x14ac:dyDescent="0.2">
      <c r="B105" s="123" t="s">
        <v>537</v>
      </c>
      <c r="C105" s="203" t="s">
        <v>336</v>
      </c>
      <c r="D105" s="204"/>
      <c r="E105" s="204"/>
      <c r="F105" s="204"/>
      <c r="G105" s="203"/>
      <c r="H105" s="204"/>
      <c r="I105" s="124">
        <v>132</v>
      </c>
      <c r="J105" s="125"/>
      <c r="K105" s="205">
        <v>70</v>
      </c>
      <c r="L105" s="204"/>
      <c r="M105" s="204"/>
      <c r="N105" s="208">
        <f t="shared" si="1"/>
        <v>0.53030303030303028</v>
      </c>
      <c r="O105" s="209"/>
    </row>
    <row r="106" spans="2:15" x14ac:dyDescent="0.2">
      <c r="B106" s="123" t="s">
        <v>482</v>
      </c>
      <c r="C106" s="203" t="s">
        <v>252</v>
      </c>
      <c r="D106" s="204"/>
      <c r="E106" s="204"/>
      <c r="F106" s="204"/>
      <c r="G106" s="203"/>
      <c r="H106" s="204"/>
      <c r="I106" s="124">
        <v>66</v>
      </c>
      <c r="J106" s="125"/>
      <c r="K106" s="205">
        <v>0</v>
      </c>
      <c r="L106" s="204"/>
      <c r="M106" s="204"/>
      <c r="N106" s="208">
        <f t="shared" si="1"/>
        <v>0</v>
      </c>
      <c r="O106" s="209"/>
    </row>
    <row r="107" spans="2:15" x14ac:dyDescent="0.2">
      <c r="B107" s="123" t="s">
        <v>538</v>
      </c>
      <c r="C107" s="203" t="s">
        <v>362</v>
      </c>
      <c r="D107" s="204"/>
      <c r="E107" s="204"/>
      <c r="F107" s="204"/>
      <c r="G107" s="203"/>
      <c r="H107" s="204"/>
      <c r="I107" s="124">
        <v>33</v>
      </c>
      <c r="J107" s="125"/>
      <c r="K107" s="205">
        <v>0</v>
      </c>
      <c r="L107" s="204"/>
      <c r="M107" s="204"/>
      <c r="N107" s="208">
        <f t="shared" si="1"/>
        <v>0</v>
      </c>
      <c r="O107" s="209"/>
    </row>
    <row r="108" spans="2:15" x14ac:dyDescent="0.2">
      <c r="B108" s="123" t="s">
        <v>539</v>
      </c>
      <c r="C108" s="203" t="s">
        <v>364</v>
      </c>
      <c r="D108" s="204"/>
      <c r="E108" s="204"/>
      <c r="F108" s="204"/>
      <c r="G108" s="203"/>
      <c r="H108" s="204"/>
      <c r="I108" s="124">
        <v>584.88</v>
      </c>
      <c r="J108" s="125"/>
      <c r="K108" s="205">
        <v>127.44</v>
      </c>
      <c r="L108" s="204"/>
      <c r="M108" s="204"/>
      <c r="N108" s="208">
        <f t="shared" si="1"/>
        <v>0.21789084940500617</v>
      </c>
      <c r="O108" s="209"/>
    </row>
    <row r="109" spans="2:15" ht="21.75" customHeight="1" x14ac:dyDescent="0.2">
      <c r="B109" s="123" t="s">
        <v>540</v>
      </c>
      <c r="C109" s="203" t="s">
        <v>366</v>
      </c>
      <c r="D109" s="204"/>
      <c r="E109" s="204"/>
      <c r="F109" s="204"/>
      <c r="G109" s="203"/>
      <c r="H109" s="204"/>
      <c r="I109" s="124">
        <v>300</v>
      </c>
      <c r="J109" s="125"/>
      <c r="K109" s="205">
        <v>40</v>
      </c>
      <c r="L109" s="204"/>
      <c r="M109" s="204"/>
      <c r="N109" s="208">
        <f t="shared" si="1"/>
        <v>0.13333333333333333</v>
      </c>
      <c r="O109" s="209"/>
    </row>
    <row r="110" spans="2:15" x14ac:dyDescent="0.2">
      <c r="B110" s="123" t="s">
        <v>541</v>
      </c>
      <c r="C110" s="203" t="s">
        <v>148</v>
      </c>
      <c r="D110" s="204"/>
      <c r="E110" s="204"/>
      <c r="F110" s="204"/>
      <c r="G110" s="203"/>
      <c r="H110" s="204"/>
      <c r="I110" s="124">
        <v>1292.49</v>
      </c>
      <c r="J110" s="125"/>
      <c r="K110" s="205">
        <v>440.85</v>
      </c>
      <c r="L110" s="204"/>
      <c r="M110" s="204"/>
      <c r="N110" s="208">
        <f t="shared" si="1"/>
        <v>0.34108581110879005</v>
      </c>
      <c r="O110" s="209"/>
    </row>
    <row r="111" spans="2:15" x14ac:dyDescent="0.2">
      <c r="B111" s="123" t="s">
        <v>542</v>
      </c>
      <c r="C111" s="203" t="s">
        <v>339</v>
      </c>
      <c r="D111" s="204"/>
      <c r="E111" s="204"/>
      <c r="F111" s="204"/>
      <c r="G111" s="203"/>
      <c r="H111" s="204"/>
      <c r="I111" s="124">
        <v>330</v>
      </c>
      <c r="J111" s="125"/>
      <c r="K111" s="205">
        <v>171.73</v>
      </c>
      <c r="L111" s="204"/>
      <c r="M111" s="204"/>
      <c r="N111" s="208">
        <f t="shared" si="1"/>
        <v>0.52039393939393941</v>
      </c>
      <c r="O111" s="209"/>
    </row>
    <row r="112" spans="2:15" x14ac:dyDescent="0.2">
      <c r="B112" s="133" t="s">
        <v>193</v>
      </c>
      <c r="C112" s="198" t="s">
        <v>194</v>
      </c>
      <c r="D112" s="199"/>
      <c r="E112" s="199"/>
      <c r="F112" s="199"/>
      <c r="G112" s="198"/>
      <c r="H112" s="199"/>
      <c r="I112" s="134">
        <v>3630</v>
      </c>
      <c r="J112" s="135"/>
      <c r="K112" s="200">
        <v>1495.23</v>
      </c>
      <c r="L112" s="199"/>
      <c r="M112" s="199"/>
      <c r="N112" s="201">
        <f t="shared" si="1"/>
        <v>0.41190909090909089</v>
      </c>
      <c r="O112" s="202"/>
    </row>
    <row r="113" spans="2:15" ht="24" customHeight="1" x14ac:dyDescent="0.2">
      <c r="B113" s="123" t="s">
        <v>507</v>
      </c>
      <c r="C113" s="203" t="s">
        <v>295</v>
      </c>
      <c r="D113" s="204"/>
      <c r="E113" s="204"/>
      <c r="F113" s="204"/>
      <c r="G113" s="203"/>
      <c r="H113" s="204"/>
      <c r="I113" s="124">
        <v>620</v>
      </c>
      <c r="J113" s="125"/>
      <c r="K113" s="205">
        <v>0</v>
      </c>
      <c r="L113" s="204"/>
      <c r="M113" s="204"/>
      <c r="N113" s="208">
        <f t="shared" si="1"/>
        <v>0</v>
      </c>
      <c r="O113" s="209"/>
    </row>
    <row r="114" spans="2:15" x14ac:dyDescent="0.2">
      <c r="B114" s="123" t="s">
        <v>508</v>
      </c>
      <c r="C114" s="203" t="s">
        <v>297</v>
      </c>
      <c r="D114" s="204"/>
      <c r="E114" s="204"/>
      <c r="F114" s="204"/>
      <c r="G114" s="203"/>
      <c r="H114" s="204"/>
      <c r="I114" s="124">
        <v>300</v>
      </c>
      <c r="J114" s="125"/>
      <c r="K114" s="205">
        <v>0</v>
      </c>
      <c r="L114" s="204"/>
      <c r="M114" s="204"/>
      <c r="N114" s="208">
        <f t="shared" si="1"/>
        <v>0</v>
      </c>
      <c r="O114" s="209"/>
    </row>
    <row r="115" spans="2:15" x14ac:dyDescent="0.2">
      <c r="B115" s="123" t="s">
        <v>511</v>
      </c>
      <c r="C115" s="203" t="s">
        <v>347</v>
      </c>
      <c r="D115" s="204"/>
      <c r="E115" s="204"/>
      <c r="F115" s="204"/>
      <c r="G115" s="203"/>
      <c r="H115" s="204"/>
      <c r="I115" s="124">
        <v>1800</v>
      </c>
      <c r="J115" s="125"/>
      <c r="K115" s="205">
        <v>1470</v>
      </c>
      <c r="L115" s="204"/>
      <c r="M115" s="204"/>
      <c r="N115" s="208">
        <f t="shared" si="1"/>
        <v>0.81666666666666665</v>
      </c>
      <c r="O115" s="209"/>
    </row>
    <row r="116" spans="2:15" x14ac:dyDescent="0.2">
      <c r="B116" s="123" t="s">
        <v>530</v>
      </c>
      <c r="C116" s="203" t="s">
        <v>354</v>
      </c>
      <c r="D116" s="204"/>
      <c r="E116" s="204"/>
      <c r="F116" s="204"/>
      <c r="G116" s="203"/>
      <c r="H116" s="204"/>
      <c r="I116" s="124">
        <v>150</v>
      </c>
      <c r="J116" s="125"/>
      <c r="K116" s="205">
        <v>0</v>
      </c>
      <c r="L116" s="204"/>
      <c r="M116" s="204"/>
      <c r="N116" s="208">
        <f t="shared" si="1"/>
        <v>0</v>
      </c>
      <c r="O116" s="209"/>
    </row>
    <row r="117" spans="2:15" x14ac:dyDescent="0.2">
      <c r="B117" s="123" t="s">
        <v>536</v>
      </c>
      <c r="C117" s="203" t="s">
        <v>150</v>
      </c>
      <c r="D117" s="204"/>
      <c r="E117" s="204"/>
      <c r="F117" s="204"/>
      <c r="G117" s="203"/>
      <c r="H117" s="204"/>
      <c r="I117" s="124">
        <v>100</v>
      </c>
      <c r="J117" s="125"/>
      <c r="K117" s="205">
        <v>0</v>
      </c>
      <c r="L117" s="204"/>
      <c r="M117" s="204"/>
      <c r="N117" s="208">
        <f t="shared" si="1"/>
        <v>0</v>
      </c>
      <c r="O117" s="209"/>
    </row>
    <row r="118" spans="2:15" x14ac:dyDescent="0.2">
      <c r="B118" s="123" t="s">
        <v>537</v>
      </c>
      <c r="C118" s="203" t="s">
        <v>336</v>
      </c>
      <c r="D118" s="204"/>
      <c r="E118" s="204"/>
      <c r="F118" s="204"/>
      <c r="G118" s="203"/>
      <c r="H118" s="204"/>
      <c r="I118" s="124">
        <v>40</v>
      </c>
      <c r="J118" s="125"/>
      <c r="K118" s="205">
        <v>25</v>
      </c>
      <c r="L118" s="204"/>
      <c r="M118" s="204"/>
      <c r="N118" s="208">
        <f t="shared" si="1"/>
        <v>0.625</v>
      </c>
      <c r="O118" s="209"/>
    </row>
    <row r="119" spans="2:15" x14ac:dyDescent="0.2">
      <c r="B119" s="123" t="s">
        <v>541</v>
      </c>
      <c r="C119" s="203" t="s">
        <v>148</v>
      </c>
      <c r="D119" s="204"/>
      <c r="E119" s="204"/>
      <c r="F119" s="204"/>
      <c r="G119" s="203"/>
      <c r="H119" s="204"/>
      <c r="I119" s="124">
        <v>500</v>
      </c>
      <c r="J119" s="125"/>
      <c r="K119" s="205">
        <v>0</v>
      </c>
      <c r="L119" s="204"/>
      <c r="M119" s="204"/>
      <c r="N119" s="208">
        <f t="shared" si="1"/>
        <v>0</v>
      </c>
      <c r="O119" s="209"/>
    </row>
    <row r="120" spans="2:15" x14ac:dyDescent="0.2">
      <c r="B120" s="123" t="s">
        <v>542</v>
      </c>
      <c r="C120" s="203" t="s">
        <v>339</v>
      </c>
      <c r="D120" s="204"/>
      <c r="E120" s="204"/>
      <c r="F120" s="204"/>
      <c r="G120" s="203"/>
      <c r="H120" s="204"/>
      <c r="I120" s="124">
        <v>50</v>
      </c>
      <c r="J120" s="125"/>
      <c r="K120" s="205">
        <v>0</v>
      </c>
      <c r="L120" s="204"/>
      <c r="M120" s="204"/>
      <c r="N120" s="208">
        <f t="shared" si="1"/>
        <v>0</v>
      </c>
      <c r="O120" s="209"/>
    </row>
    <row r="121" spans="2:15" x14ac:dyDescent="0.2">
      <c r="B121" s="123" t="s">
        <v>485</v>
      </c>
      <c r="C121" s="203" t="s">
        <v>257</v>
      </c>
      <c r="D121" s="204"/>
      <c r="E121" s="204"/>
      <c r="F121" s="204"/>
      <c r="G121" s="203"/>
      <c r="H121" s="204"/>
      <c r="I121" s="124">
        <v>50</v>
      </c>
      <c r="J121" s="125"/>
      <c r="K121" s="205">
        <v>0</v>
      </c>
      <c r="L121" s="204"/>
      <c r="M121" s="204"/>
      <c r="N121" s="208">
        <f t="shared" si="1"/>
        <v>0</v>
      </c>
      <c r="O121" s="209"/>
    </row>
    <row r="122" spans="2:15" x14ac:dyDescent="0.2">
      <c r="B122" s="123" t="s">
        <v>494</v>
      </c>
      <c r="C122" s="203" t="s">
        <v>275</v>
      </c>
      <c r="D122" s="204"/>
      <c r="E122" s="204"/>
      <c r="F122" s="204"/>
      <c r="G122" s="203"/>
      <c r="H122" s="204"/>
      <c r="I122" s="124">
        <v>15</v>
      </c>
      <c r="J122" s="125"/>
      <c r="K122" s="205">
        <v>0</v>
      </c>
      <c r="L122" s="204"/>
      <c r="M122" s="204"/>
      <c r="N122" s="208">
        <f t="shared" si="1"/>
        <v>0</v>
      </c>
      <c r="O122" s="209"/>
    </row>
    <row r="123" spans="2:15" x14ac:dyDescent="0.2">
      <c r="B123" s="123" t="s">
        <v>543</v>
      </c>
      <c r="C123" s="203" t="s">
        <v>368</v>
      </c>
      <c r="D123" s="204"/>
      <c r="E123" s="204"/>
      <c r="F123" s="204"/>
      <c r="G123" s="203"/>
      <c r="H123" s="204"/>
      <c r="I123" s="124">
        <v>5</v>
      </c>
      <c r="J123" s="125"/>
      <c r="K123" s="205">
        <v>0.23</v>
      </c>
      <c r="L123" s="204"/>
      <c r="M123" s="204"/>
      <c r="N123" s="208">
        <f t="shared" si="1"/>
        <v>4.5999999999999999E-2</v>
      </c>
      <c r="O123" s="209"/>
    </row>
    <row r="124" spans="2:15" x14ac:dyDescent="0.2">
      <c r="B124" s="133" t="s">
        <v>195</v>
      </c>
      <c r="C124" s="198" t="s">
        <v>196</v>
      </c>
      <c r="D124" s="199"/>
      <c r="E124" s="199"/>
      <c r="F124" s="199"/>
      <c r="G124" s="198"/>
      <c r="H124" s="199"/>
      <c r="I124" s="134">
        <v>316</v>
      </c>
      <c r="J124" s="135"/>
      <c r="K124" s="200">
        <v>0</v>
      </c>
      <c r="L124" s="199"/>
      <c r="M124" s="199"/>
      <c r="N124" s="201">
        <f t="shared" si="1"/>
        <v>0</v>
      </c>
      <c r="O124" s="202"/>
    </row>
    <row r="125" spans="2:15" x14ac:dyDescent="0.2">
      <c r="B125" s="123" t="s">
        <v>544</v>
      </c>
      <c r="C125" s="203" t="s">
        <v>370</v>
      </c>
      <c r="D125" s="204"/>
      <c r="E125" s="204"/>
      <c r="F125" s="204"/>
      <c r="G125" s="203"/>
      <c r="H125" s="204"/>
      <c r="I125" s="124">
        <v>316</v>
      </c>
      <c r="J125" s="125"/>
      <c r="K125" s="205">
        <v>0</v>
      </c>
      <c r="L125" s="204"/>
      <c r="M125" s="204"/>
      <c r="N125" s="206">
        <f t="shared" si="1"/>
        <v>0</v>
      </c>
      <c r="O125" s="207"/>
    </row>
    <row r="126" spans="2:15" ht="30.75" customHeight="1" x14ac:dyDescent="0.2">
      <c r="B126" s="133" t="s">
        <v>197</v>
      </c>
      <c r="C126" s="198" t="s">
        <v>198</v>
      </c>
      <c r="D126" s="199"/>
      <c r="E126" s="199"/>
      <c r="F126" s="199"/>
      <c r="G126" s="198"/>
      <c r="H126" s="199"/>
      <c r="I126" s="134">
        <v>34094.019999999997</v>
      </c>
      <c r="J126" s="135"/>
      <c r="K126" s="200">
        <v>4070.32</v>
      </c>
      <c r="L126" s="199"/>
      <c r="M126" s="199"/>
      <c r="N126" s="201">
        <f t="shared" si="1"/>
        <v>0.11938515903962045</v>
      </c>
      <c r="O126" s="202"/>
    </row>
    <row r="127" spans="2:15" x14ac:dyDescent="0.2">
      <c r="B127" s="123" t="s">
        <v>502</v>
      </c>
      <c r="C127" s="203" t="s">
        <v>345</v>
      </c>
      <c r="D127" s="204"/>
      <c r="E127" s="204"/>
      <c r="F127" s="204"/>
      <c r="G127" s="203"/>
      <c r="H127" s="204"/>
      <c r="I127" s="124">
        <v>1000</v>
      </c>
      <c r="J127" s="125"/>
      <c r="K127" s="205">
        <v>593.04</v>
      </c>
      <c r="L127" s="204"/>
      <c r="M127" s="204"/>
      <c r="N127" s="206">
        <f t="shared" si="1"/>
        <v>0.59304000000000001</v>
      </c>
      <c r="O127" s="207"/>
    </row>
    <row r="128" spans="2:15" x14ac:dyDescent="0.2">
      <c r="B128" s="123" t="s">
        <v>504</v>
      </c>
      <c r="C128" s="203" t="s">
        <v>287</v>
      </c>
      <c r="D128" s="204"/>
      <c r="E128" s="204"/>
      <c r="F128" s="204"/>
      <c r="G128" s="203"/>
      <c r="H128" s="204"/>
      <c r="I128" s="124">
        <v>1000</v>
      </c>
      <c r="J128" s="125"/>
      <c r="K128" s="205">
        <v>0</v>
      </c>
      <c r="L128" s="204"/>
      <c r="M128" s="204"/>
      <c r="N128" s="206">
        <f t="shared" si="1"/>
        <v>0</v>
      </c>
      <c r="O128" s="207"/>
    </row>
    <row r="129" spans="2:15" ht="26.25" customHeight="1" x14ac:dyDescent="0.2">
      <c r="B129" s="123" t="s">
        <v>505</v>
      </c>
      <c r="C129" s="203" t="s">
        <v>289</v>
      </c>
      <c r="D129" s="204"/>
      <c r="E129" s="204"/>
      <c r="F129" s="204"/>
      <c r="G129" s="203"/>
      <c r="H129" s="204"/>
      <c r="I129" s="124">
        <v>2600</v>
      </c>
      <c r="J129" s="125"/>
      <c r="K129" s="205">
        <v>2336.37</v>
      </c>
      <c r="L129" s="204"/>
      <c r="M129" s="204"/>
      <c r="N129" s="206">
        <f t="shared" si="1"/>
        <v>0.89860384615384614</v>
      </c>
      <c r="O129" s="207"/>
    </row>
    <row r="130" spans="2:15" ht="26.25" customHeight="1" x14ac:dyDescent="0.2">
      <c r="B130" s="123" t="s">
        <v>507</v>
      </c>
      <c r="C130" s="203" t="s">
        <v>295</v>
      </c>
      <c r="D130" s="204"/>
      <c r="E130" s="204"/>
      <c r="F130" s="204"/>
      <c r="G130" s="203"/>
      <c r="H130" s="204"/>
      <c r="I130" s="124">
        <v>1209.1099999999999</v>
      </c>
      <c r="J130" s="125"/>
      <c r="K130" s="205">
        <v>186.89</v>
      </c>
      <c r="L130" s="204"/>
      <c r="M130" s="204"/>
      <c r="N130" s="206">
        <f t="shared" si="1"/>
        <v>0.15456823614063236</v>
      </c>
      <c r="O130" s="207"/>
    </row>
    <row r="131" spans="2:15" x14ac:dyDescent="0.2">
      <c r="B131" s="123" t="s">
        <v>511</v>
      </c>
      <c r="C131" s="203" t="s">
        <v>347</v>
      </c>
      <c r="D131" s="204"/>
      <c r="E131" s="204"/>
      <c r="F131" s="204"/>
      <c r="G131" s="203"/>
      <c r="H131" s="204"/>
      <c r="I131" s="124">
        <v>1500</v>
      </c>
      <c r="J131" s="125"/>
      <c r="K131" s="205">
        <v>0</v>
      </c>
      <c r="L131" s="204"/>
      <c r="M131" s="204"/>
      <c r="N131" s="206">
        <f t="shared" si="1"/>
        <v>0</v>
      </c>
      <c r="O131" s="207"/>
    </row>
    <row r="132" spans="2:15" ht="22.5" customHeight="1" x14ac:dyDescent="0.2">
      <c r="B132" s="123" t="s">
        <v>524</v>
      </c>
      <c r="C132" s="203" t="s">
        <v>323</v>
      </c>
      <c r="D132" s="204"/>
      <c r="E132" s="204"/>
      <c r="F132" s="204"/>
      <c r="G132" s="203"/>
      <c r="H132" s="204"/>
      <c r="I132" s="124">
        <v>100</v>
      </c>
      <c r="J132" s="125"/>
      <c r="K132" s="205">
        <v>0</v>
      </c>
      <c r="L132" s="204"/>
      <c r="M132" s="204"/>
      <c r="N132" s="206">
        <f t="shared" si="1"/>
        <v>0</v>
      </c>
      <c r="O132" s="207"/>
    </row>
    <row r="133" spans="2:15" x14ac:dyDescent="0.2">
      <c r="B133" s="123" t="s">
        <v>525</v>
      </c>
      <c r="C133" s="203" t="s">
        <v>374</v>
      </c>
      <c r="D133" s="204"/>
      <c r="E133" s="204"/>
      <c r="F133" s="204"/>
      <c r="G133" s="203"/>
      <c r="H133" s="204"/>
      <c r="I133" s="124">
        <v>100</v>
      </c>
      <c r="J133" s="125"/>
      <c r="K133" s="205">
        <v>0</v>
      </c>
      <c r="L133" s="204"/>
      <c r="M133" s="204"/>
      <c r="N133" s="206">
        <f t="shared" si="1"/>
        <v>0</v>
      </c>
      <c r="O133" s="207"/>
    </row>
    <row r="134" spans="2:15" x14ac:dyDescent="0.2">
      <c r="B134" s="123" t="s">
        <v>526</v>
      </c>
      <c r="C134" s="203" t="s">
        <v>325</v>
      </c>
      <c r="D134" s="204"/>
      <c r="E134" s="204"/>
      <c r="F134" s="204"/>
      <c r="G134" s="203"/>
      <c r="H134" s="204"/>
      <c r="I134" s="124">
        <v>530.89</v>
      </c>
      <c r="J134" s="125"/>
      <c r="K134" s="205">
        <v>0</v>
      </c>
      <c r="L134" s="204"/>
      <c r="M134" s="204"/>
      <c r="N134" s="206">
        <f t="shared" ref="N134:N197" si="2">K134/I134</f>
        <v>0</v>
      </c>
      <c r="O134" s="207"/>
    </row>
    <row r="135" spans="2:15" ht="23.25" customHeight="1" x14ac:dyDescent="0.2">
      <c r="B135" s="123" t="s">
        <v>528</v>
      </c>
      <c r="C135" s="203" t="s">
        <v>329</v>
      </c>
      <c r="D135" s="204"/>
      <c r="E135" s="204"/>
      <c r="F135" s="204"/>
      <c r="G135" s="203"/>
      <c r="H135" s="204"/>
      <c r="I135" s="124">
        <v>400</v>
      </c>
      <c r="J135" s="125"/>
      <c r="K135" s="205">
        <v>0</v>
      </c>
      <c r="L135" s="204"/>
      <c r="M135" s="204"/>
      <c r="N135" s="206">
        <f t="shared" si="2"/>
        <v>0</v>
      </c>
      <c r="O135" s="207"/>
    </row>
    <row r="136" spans="2:15" x14ac:dyDescent="0.2">
      <c r="B136" s="123" t="s">
        <v>536</v>
      </c>
      <c r="C136" s="203" t="s">
        <v>150</v>
      </c>
      <c r="D136" s="204"/>
      <c r="E136" s="204"/>
      <c r="F136" s="204"/>
      <c r="G136" s="203"/>
      <c r="H136" s="204"/>
      <c r="I136" s="124">
        <v>0</v>
      </c>
      <c r="J136" s="125"/>
      <c r="K136" s="205">
        <v>0</v>
      </c>
      <c r="L136" s="204"/>
      <c r="M136" s="204"/>
      <c r="N136" s="206" t="e">
        <f t="shared" si="2"/>
        <v>#DIV/0!</v>
      </c>
      <c r="O136" s="207"/>
    </row>
    <row r="137" spans="2:15" x14ac:dyDescent="0.2">
      <c r="B137" s="123" t="s">
        <v>541</v>
      </c>
      <c r="C137" s="203" t="s">
        <v>148</v>
      </c>
      <c r="D137" s="204"/>
      <c r="E137" s="204"/>
      <c r="F137" s="204"/>
      <c r="G137" s="203"/>
      <c r="H137" s="204"/>
      <c r="I137" s="124">
        <v>400</v>
      </c>
      <c r="J137" s="125"/>
      <c r="K137" s="205">
        <v>0</v>
      </c>
      <c r="L137" s="204"/>
      <c r="M137" s="204"/>
      <c r="N137" s="206">
        <f t="shared" si="2"/>
        <v>0</v>
      </c>
      <c r="O137" s="207"/>
    </row>
    <row r="138" spans="2:15" x14ac:dyDescent="0.2">
      <c r="B138" s="123" t="s">
        <v>545</v>
      </c>
      <c r="C138" s="203" t="s">
        <v>372</v>
      </c>
      <c r="D138" s="204"/>
      <c r="E138" s="204"/>
      <c r="F138" s="204"/>
      <c r="G138" s="203"/>
      <c r="H138" s="204"/>
      <c r="I138" s="124">
        <v>300</v>
      </c>
      <c r="J138" s="125"/>
      <c r="K138" s="205">
        <v>0</v>
      </c>
      <c r="L138" s="204"/>
      <c r="M138" s="204"/>
      <c r="N138" s="206">
        <f t="shared" si="2"/>
        <v>0</v>
      </c>
      <c r="O138" s="207"/>
    </row>
    <row r="139" spans="2:15" x14ac:dyDescent="0.2">
      <c r="B139" s="123" t="s">
        <v>495</v>
      </c>
      <c r="C139" s="203" t="s">
        <v>376</v>
      </c>
      <c r="D139" s="204"/>
      <c r="E139" s="204"/>
      <c r="F139" s="204"/>
      <c r="G139" s="203"/>
      <c r="H139" s="204"/>
      <c r="I139" s="124">
        <v>24000</v>
      </c>
      <c r="J139" s="125"/>
      <c r="K139" s="205">
        <v>0</v>
      </c>
      <c r="L139" s="204"/>
      <c r="M139" s="204"/>
      <c r="N139" s="206">
        <f t="shared" si="2"/>
        <v>0</v>
      </c>
      <c r="O139" s="207"/>
    </row>
    <row r="140" spans="2:15" x14ac:dyDescent="0.2">
      <c r="B140" s="123" t="s">
        <v>543</v>
      </c>
      <c r="C140" s="203" t="s">
        <v>368</v>
      </c>
      <c r="D140" s="204"/>
      <c r="E140" s="204"/>
      <c r="F140" s="204"/>
      <c r="G140" s="203"/>
      <c r="H140" s="204"/>
      <c r="I140" s="124">
        <v>954.02</v>
      </c>
      <c r="J140" s="125"/>
      <c r="K140" s="205">
        <v>954.02</v>
      </c>
      <c r="L140" s="204"/>
      <c r="M140" s="204"/>
      <c r="N140" s="206">
        <f t="shared" si="2"/>
        <v>1</v>
      </c>
      <c r="O140" s="207"/>
    </row>
    <row r="141" spans="2:15" ht="31.5" customHeight="1" x14ac:dyDescent="0.2">
      <c r="B141" s="133" t="s">
        <v>201</v>
      </c>
      <c r="C141" s="198" t="s">
        <v>202</v>
      </c>
      <c r="D141" s="199"/>
      <c r="E141" s="199"/>
      <c r="F141" s="199"/>
      <c r="G141" s="198"/>
      <c r="H141" s="199"/>
      <c r="I141" s="134">
        <v>1410</v>
      </c>
      <c r="J141" s="135"/>
      <c r="K141" s="200">
        <v>0</v>
      </c>
      <c r="L141" s="199"/>
      <c r="M141" s="199"/>
      <c r="N141" s="201">
        <f t="shared" si="2"/>
        <v>0</v>
      </c>
      <c r="O141" s="202"/>
    </row>
    <row r="142" spans="2:15" ht="24" customHeight="1" x14ac:dyDescent="0.2">
      <c r="B142" s="123" t="s">
        <v>507</v>
      </c>
      <c r="C142" s="203" t="s">
        <v>295</v>
      </c>
      <c r="D142" s="204"/>
      <c r="E142" s="204"/>
      <c r="F142" s="204"/>
      <c r="G142" s="203"/>
      <c r="H142" s="204"/>
      <c r="I142" s="124">
        <v>530</v>
      </c>
      <c r="J142" s="125"/>
      <c r="K142" s="205">
        <v>0</v>
      </c>
      <c r="L142" s="204"/>
      <c r="M142" s="204"/>
      <c r="N142" s="206">
        <f t="shared" si="2"/>
        <v>0</v>
      </c>
      <c r="O142" s="207"/>
    </row>
    <row r="143" spans="2:15" x14ac:dyDescent="0.2">
      <c r="B143" s="123" t="s">
        <v>508</v>
      </c>
      <c r="C143" s="203" t="s">
        <v>297</v>
      </c>
      <c r="D143" s="204"/>
      <c r="E143" s="204"/>
      <c r="F143" s="204"/>
      <c r="G143" s="203"/>
      <c r="H143" s="204"/>
      <c r="I143" s="124">
        <v>550</v>
      </c>
      <c r="J143" s="125"/>
      <c r="K143" s="205">
        <v>0</v>
      </c>
      <c r="L143" s="204"/>
      <c r="M143" s="204"/>
      <c r="N143" s="206">
        <f t="shared" si="2"/>
        <v>0</v>
      </c>
      <c r="O143" s="207"/>
    </row>
    <row r="144" spans="2:15" x14ac:dyDescent="0.2">
      <c r="B144" s="123" t="s">
        <v>511</v>
      </c>
      <c r="C144" s="203" t="s">
        <v>347</v>
      </c>
      <c r="D144" s="204"/>
      <c r="E144" s="204"/>
      <c r="F144" s="204"/>
      <c r="G144" s="203"/>
      <c r="H144" s="204"/>
      <c r="I144" s="124">
        <v>330</v>
      </c>
      <c r="J144" s="125"/>
      <c r="K144" s="205">
        <v>0</v>
      </c>
      <c r="L144" s="204"/>
      <c r="M144" s="204"/>
      <c r="N144" s="206">
        <f t="shared" si="2"/>
        <v>0</v>
      </c>
      <c r="O144" s="207"/>
    </row>
    <row r="145" spans="2:15" ht="26.25" customHeight="1" x14ac:dyDescent="0.2">
      <c r="B145" s="133" t="s">
        <v>209</v>
      </c>
      <c r="C145" s="198" t="s">
        <v>210</v>
      </c>
      <c r="D145" s="199"/>
      <c r="E145" s="199"/>
      <c r="F145" s="199"/>
      <c r="G145" s="198"/>
      <c r="H145" s="199"/>
      <c r="I145" s="134">
        <v>50700</v>
      </c>
      <c r="J145" s="135"/>
      <c r="K145" s="200">
        <v>21879.91</v>
      </c>
      <c r="L145" s="199"/>
      <c r="M145" s="199"/>
      <c r="N145" s="201">
        <f t="shared" si="2"/>
        <v>0.43155641025641023</v>
      </c>
      <c r="O145" s="202"/>
    </row>
    <row r="146" spans="2:15" x14ac:dyDescent="0.2">
      <c r="B146" s="123" t="s">
        <v>496</v>
      </c>
      <c r="C146" s="203" t="s">
        <v>277</v>
      </c>
      <c r="D146" s="204"/>
      <c r="E146" s="204"/>
      <c r="F146" s="204"/>
      <c r="G146" s="203"/>
      <c r="H146" s="204"/>
      <c r="I146" s="124">
        <v>300</v>
      </c>
      <c r="J146" s="125"/>
      <c r="K146" s="205">
        <v>0</v>
      </c>
      <c r="L146" s="204"/>
      <c r="M146" s="204"/>
      <c r="N146" s="206">
        <f t="shared" si="2"/>
        <v>0</v>
      </c>
      <c r="O146" s="207"/>
    </row>
    <row r="147" spans="2:15" ht="21" customHeight="1" x14ac:dyDescent="0.2">
      <c r="B147" s="123" t="s">
        <v>497</v>
      </c>
      <c r="C147" s="203" t="s">
        <v>341</v>
      </c>
      <c r="D147" s="204"/>
      <c r="E147" s="204"/>
      <c r="F147" s="204"/>
      <c r="G147" s="203"/>
      <c r="H147" s="204"/>
      <c r="I147" s="124">
        <v>250</v>
      </c>
      <c r="J147" s="125"/>
      <c r="K147" s="205">
        <v>0</v>
      </c>
      <c r="L147" s="204"/>
      <c r="M147" s="204"/>
      <c r="N147" s="206">
        <f t="shared" si="2"/>
        <v>0</v>
      </c>
      <c r="O147" s="207"/>
    </row>
    <row r="148" spans="2:15" ht="27.75" customHeight="1" x14ac:dyDescent="0.2">
      <c r="B148" s="123" t="s">
        <v>546</v>
      </c>
      <c r="C148" s="203" t="s">
        <v>382</v>
      </c>
      <c r="D148" s="204"/>
      <c r="E148" s="204"/>
      <c r="F148" s="204"/>
      <c r="G148" s="203"/>
      <c r="H148" s="204"/>
      <c r="I148" s="124">
        <v>200</v>
      </c>
      <c r="J148" s="125"/>
      <c r="K148" s="205">
        <v>0</v>
      </c>
      <c r="L148" s="204"/>
      <c r="M148" s="204"/>
      <c r="N148" s="206">
        <f t="shared" si="2"/>
        <v>0</v>
      </c>
      <c r="O148" s="207"/>
    </row>
    <row r="149" spans="2:15" ht="21.75" customHeight="1" x14ac:dyDescent="0.2">
      <c r="B149" s="123" t="s">
        <v>499</v>
      </c>
      <c r="C149" s="203" t="s">
        <v>281</v>
      </c>
      <c r="D149" s="204"/>
      <c r="E149" s="204"/>
      <c r="F149" s="204"/>
      <c r="G149" s="203"/>
      <c r="H149" s="204"/>
      <c r="I149" s="124">
        <v>400</v>
      </c>
      <c r="J149" s="125"/>
      <c r="K149" s="205">
        <v>305.63</v>
      </c>
      <c r="L149" s="204"/>
      <c r="M149" s="204"/>
      <c r="N149" s="206">
        <f t="shared" si="2"/>
        <v>0.76407499999999995</v>
      </c>
      <c r="O149" s="207"/>
    </row>
    <row r="150" spans="2:15" ht="24" customHeight="1" x14ac:dyDescent="0.2">
      <c r="B150" s="123" t="s">
        <v>547</v>
      </c>
      <c r="C150" s="203" t="s">
        <v>378</v>
      </c>
      <c r="D150" s="204"/>
      <c r="E150" s="204"/>
      <c r="F150" s="204"/>
      <c r="G150" s="203"/>
      <c r="H150" s="204"/>
      <c r="I150" s="124">
        <v>9000</v>
      </c>
      <c r="J150" s="125"/>
      <c r="K150" s="205">
        <v>3647.85</v>
      </c>
      <c r="L150" s="204"/>
      <c r="M150" s="204"/>
      <c r="N150" s="206">
        <f t="shared" si="2"/>
        <v>0.40531666666666666</v>
      </c>
      <c r="O150" s="207"/>
    </row>
    <row r="151" spans="2:15" x14ac:dyDescent="0.2">
      <c r="B151" s="123" t="s">
        <v>548</v>
      </c>
      <c r="C151" s="203" t="s">
        <v>380</v>
      </c>
      <c r="D151" s="204"/>
      <c r="E151" s="204"/>
      <c r="F151" s="204"/>
      <c r="G151" s="203"/>
      <c r="H151" s="204"/>
      <c r="I151" s="124">
        <v>20000</v>
      </c>
      <c r="J151" s="125"/>
      <c r="K151" s="205">
        <v>8490.7999999999993</v>
      </c>
      <c r="L151" s="204"/>
      <c r="M151" s="204"/>
      <c r="N151" s="206">
        <f t="shared" si="2"/>
        <v>0.42453999999999997</v>
      </c>
      <c r="O151" s="207"/>
    </row>
    <row r="152" spans="2:15" x14ac:dyDescent="0.2">
      <c r="B152" s="123" t="s">
        <v>500</v>
      </c>
      <c r="C152" s="203" t="s">
        <v>343</v>
      </c>
      <c r="D152" s="204"/>
      <c r="E152" s="204"/>
      <c r="F152" s="204"/>
      <c r="G152" s="203"/>
      <c r="H152" s="204"/>
      <c r="I152" s="124">
        <v>700</v>
      </c>
      <c r="J152" s="125"/>
      <c r="K152" s="205">
        <v>99.47</v>
      </c>
      <c r="L152" s="204"/>
      <c r="M152" s="204"/>
      <c r="N152" s="206">
        <f t="shared" si="2"/>
        <v>0.1421</v>
      </c>
      <c r="O152" s="207"/>
    </row>
    <row r="153" spans="2:15" x14ac:dyDescent="0.2">
      <c r="B153" s="123" t="s">
        <v>501</v>
      </c>
      <c r="C153" s="203" t="s">
        <v>283</v>
      </c>
      <c r="D153" s="204"/>
      <c r="E153" s="204"/>
      <c r="F153" s="204"/>
      <c r="G153" s="203"/>
      <c r="H153" s="204"/>
      <c r="I153" s="124">
        <v>8000</v>
      </c>
      <c r="J153" s="125"/>
      <c r="K153" s="205">
        <v>1210</v>
      </c>
      <c r="L153" s="204"/>
      <c r="M153" s="204"/>
      <c r="N153" s="206">
        <f t="shared" si="2"/>
        <v>0.15125</v>
      </c>
      <c r="O153" s="207"/>
    </row>
    <row r="154" spans="2:15" ht="26.25" customHeight="1" x14ac:dyDescent="0.2">
      <c r="B154" s="123" t="s">
        <v>503</v>
      </c>
      <c r="C154" s="203" t="s">
        <v>285</v>
      </c>
      <c r="D154" s="204"/>
      <c r="E154" s="204"/>
      <c r="F154" s="204"/>
      <c r="G154" s="203"/>
      <c r="H154" s="204"/>
      <c r="I154" s="124">
        <v>200</v>
      </c>
      <c r="J154" s="125"/>
      <c r="K154" s="205">
        <v>0</v>
      </c>
      <c r="L154" s="204"/>
      <c r="M154" s="204"/>
      <c r="N154" s="206">
        <f t="shared" si="2"/>
        <v>0</v>
      </c>
      <c r="O154" s="207"/>
    </row>
    <row r="155" spans="2:15" ht="27.75" customHeight="1" x14ac:dyDescent="0.2">
      <c r="B155" s="123" t="s">
        <v>507</v>
      </c>
      <c r="C155" s="203" t="s">
        <v>295</v>
      </c>
      <c r="D155" s="204"/>
      <c r="E155" s="204"/>
      <c r="F155" s="204"/>
      <c r="G155" s="203"/>
      <c r="H155" s="204"/>
      <c r="I155" s="124">
        <v>100</v>
      </c>
      <c r="J155" s="125"/>
      <c r="K155" s="205">
        <v>21</v>
      </c>
      <c r="L155" s="204"/>
      <c r="M155" s="204"/>
      <c r="N155" s="206">
        <f t="shared" si="2"/>
        <v>0.21</v>
      </c>
      <c r="O155" s="207"/>
    </row>
    <row r="156" spans="2:15" x14ac:dyDescent="0.2">
      <c r="B156" s="123" t="s">
        <v>480</v>
      </c>
      <c r="C156" s="203" t="s">
        <v>240</v>
      </c>
      <c r="D156" s="204"/>
      <c r="E156" s="204"/>
      <c r="F156" s="204"/>
      <c r="G156" s="203"/>
      <c r="H156" s="204"/>
      <c r="I156" s="124">
        <v>500</v>
      </c>
      <c r="J156" s="125"/>
      <c r="K156" s="205">
        <v>0</v>
      </c>
      <c r="L156" s="204"/>
      <c r="M156" s="204"/>
      <c r="N156" s="206">
        <f t="shared" si="2"/>
        <v>0</v>
      </c>
      <c r="O156" s="207"/>
    </row>
    <row r="157" spans="2:15" x14ac:dyDescent="0.2">
      <c r="B157" s="123" t="s">
        <v>534</v>
      </c>
      <c r="C157" s="203" t="s">
        <v>358</v>
      </c>
      <c r="D157" s="204"/>
      <c r="E157" s="204"/>
      <c r="F157" s="204"/>
      <c r="G157" s="203"/>
      <c r="H157" s="204"/>
      <c r="I157" s="124">
        <v>10000</v>
      </c>
      <c r="J157" s="125"/>
      <c r="K157" s="205">
        <v>7995</v>
      </c>
      <c r="L157" s="204"/>
      <c r="M157" s="204"/>
      <c r="N157" s="206">
        <f t="shared" si="2"/>
        <v>0.79949999999999999</v>
      </c>
      <c r="O157" s="207"/>
    </row>
    <row r="158" spans="2:15" x14ac:dyDescent="0.2">
      <c r="B158" s="123" t="s">
        <v>536</v>
      </c>
      <c r="C158" s="203" t="s">
        <v>150</v>
      </c>
      <c r="D158" s="204"/>
      <c r="E158" s="204"/>
      <c r="F158" s="204"/>
      <c r="G158" s="203"/>
      <c r="H158" s="204"/>
      <c r="I158" s="124">
        <v>500</v>
      </c>
      <c r="J158" s="125"/>
      <c r="K158" s="205">
        <v>0</v>
      </c>
      <c r="L158" s="204"/>
      <c r="M158" s="204"/>
      <c r="N158" s="206">
        <f t="shared" si="2"/>
        <v>0</v>
      </c>
      <c r="O158" s="207"/>
    </row>
    <row r="159" spans="2:15" x14ac:dyDescent="0.2">
      <c r="B159" s="123" t="s">
        <v>541</v>
      </c>
      <c r="C159" s="203" t="s">
        <v>148</v>
      </c>
      <c r="D159" s="204"/>
      <c r="E159" s="204"/>
      <c r="F159" s="204"/>
      <c r="G159" s="203"/>
      <c r="H159" s="204"/>
      <c r="I159" s="124">
        <v>500</v>
      </c>
      <c r="J159" s="125"/>
      <c r="K159" s="205">
        <v>110.16</v>
      </c>
      <c r="L159" s="204"/>
      <c r="M159" s="204"/>
      <c r="N159" s="206">
        <f t="shared" si="2"/>
        <v>0.22031999999999999</v>
      </c>
      <c r="O159" s="207"/>
    </row>
    <row r="160" spans="2:15" x14ac:dyDescent="0.2">
      <c r="B160" s="123" t="s">
        <v>542</v>
      </c>
      <c r="C160" s="203" t="s">
        <v>339</v>
      </c>
      <c r="D160" s="204"/>
      <c r="E160" s="204"/>
      <c r="F160" s="204"/>
      <c r="G160" s="203"/>
      <c r="H160" s="204"/>
      <c r="I160" s="124">
        <v>50</v>
      </c>
      <c r="J160" s="125"/>
      <c r="K160" s="205">
        <v>0</v>
      </c>
      <c r="L160" s="204"/>
      <c r="M160" s="204"/>
      <c r="N160" s="206">
        <f t="shared" si="2"/>
        <v>0</v>
      </c>
      <c r="O160" s="207"/>
    </row>
    <row r="161" spans="2:15" x14ac:dyDescent="0.2">
      <c r="B161" s="133" t="s">
        <v>212</v>
      </c>
      <c r="C161" s="198" t="s">
        <v>213</v>
      </c>
      <c r="D161" s="199"/>
      <c r="E161" s="199"/>
      <c r="F161" s="199"/>
      <c r="G161" s="198"/>
      <c r="H161" s="199"/>
      <c r="I161" s="134">
        <v>1000</v>
      </c>
      <c r="J161" s="135"/>
      <c r="K161" s="200">
        <v>182</v>
      </c>
      <c r="L161" s="199"/>
      <c r="M161" s="199"/>
      <c r="N161" s="201">
        <f t="shared" si="2"/>
        <v>0.182</v>
      </c>
      <c r="O161" s="202"/>
    </row>
    <row r="162" spans="2:15" ht="25.5" customHeight="1" x14ac:dyDescent="0.2">
      <c r="B162" s="123" t="s">
        <v>507</v>
      </c>
      <c r="C162" s="203" t="s">
        <v>295</v>
      </c>
      <c r="D162" s="204"/>
      <c r="E162" s="204"/>
      <c r="F162" s="204"/>
      <c r="G162" s="203"/>
      <c r="H162" s="204"/>
      <c r="I162" s="124">
        <v>539.26</v>
      </c>
      <c r="J162" s="125"/>
      <c r="K162" s="205">
        <v>0</v>
      </c>
      <c r="L162" s="204"/>
      <c r="M162" s="204"/>
      <c r="N162" s="208">
        <f t="shared" si="2"/>
        <v>0</v>
      </c>
      <c r="O162" s="209"/>
    </row>
    <row r="163" spans="2:15" x14ac:dyDescent="0.2">
      <c r="B163" s="123" t="s">
        <v>511</v>
      </c>
      <c r="C163" s="203" t="s">
        <v>347</v>
      </c>
      <c r="D163" s="204"/>
      <c r="E163" s="204"/>
      <c r="F163" s="204"/>
      <c r="G163" s="203"/>
      <c r="H163" s="204"/>
      <c r="I163" s="124">
        <v>260.74</v>
      </c>
      <c r="J163" s="125"/>
      <c r="K163" s="205">
        <v>0</v>
      </c>
      <c r="L163" s="204"/>
      <c r="M163" s="204"/>
      <c r="N163" s="208">
        <f t="shared" si="2"/>
        <v>0</v>
      </c>
      <c r="O163" s="209"/>
    </row>
    <row r="164" spans="2:15" x14ac:dyDescent="0.2">
      <c r="B164" s="123" t="s">
        <v>515</v>
      </c>
      <c r="C164" s="203" t="s">
        <v>307</v>
      </c>
      <c r="D164" s="204"/>
      <c r="E164" s="204"/>
      <c r="F164" s="204"/>
      <c r="G164" s="203"/>
      <c r="H164" s="204"/>
      <c r="I164" s="124">
        <v>200</v>
      </c>
      <c r="J164" s="125"/>
      <c r="K164" s="205">
        <v>182</v>
      </c>
      <c r="L164" s="204"/>
      <c r="M164" s="204"/>
      <c r="N164" s="208">
        <f t="shared" si="2"/>
        <v>0.91</v>
      </c>
      <c r="O164" s="209"/>
    </row>
    <row r="165" spans="2:15" x14ac:dyDescent="0.2">
      <c r="B165" s="133" t="s">
        <v>214</v>
      </c>
      <c r="C165" s="198" t="s">
        <v>215</v>
      </c>
      <c r="D165" s="199"/>
      <c r="E165" s="199"/>
      <c r="F165" s="199"/>
      <c r="G165" s="198"/>
      <c r="H165" s="199"/>
      <c r="I165" s="134">
        <v>3100</v>
      </c>
      <c r="J165" s="135"/>
      <c r="K165" s="200">
        <v>480</v>
      </c>
      <c r="L165" s="199"/>
      <c r="M165" s="199"/>
      <c r="N165" s="201">
        <f t="shared" si="2"/>
        <v>0.15483870967741936</v>
      </c>
      <c r="O165" s="202"/>
    </row>
    <row r="166" spans="2:15" x14ac:dyDescent="0.2">
      <c r="B166" s="123" t="s">
        <v>496</v>
      </c>
      <c r="C166" s="203" t="s">
        <v>277</v>
      </c>
      <c r="D166" s="204"/>
      <c r="E166" s="204"/>
      <c r="F166" s="204"/>
      <c r="G166" s="203"/>
      <c r="H166" s="204"/>
      <c r="I166" s="124">
        <v>1500</v>
      </c>
      <c r="J166" s="125"/>
      <c r="K166" s="205">
        <v>480</v>
      </c>
      <c r="L166" s="204"/>
      <c r="M166" s="204"/>
      <c r="N166" s="208">
        <f t="shared" si="2"/>
        <v>0.32</v>
      </c>
      <c r="O166" s="209"/>
    </row>
    <row r="167" spans="2:15" x14ac:dyDescent="0.2">
      <c r="B167" s="123" t="s">
        <v>497</v>
      </c>
      <c r="C167" s="203" t="s">
        <v>341</v>
      </c>
      <c r="D167" s="204"/>
      <c r="E167" s="204"/>
      <c r="F167" s="204"/>
      <c r="G167" s="203"/>
      <c r="H167" s="204"/>
      <c r="I167" s="124">
        <v>1000</v>
      </c>
      <c r="J167" s="125"/>
      <c r="K167" s="205">
        <v>0</v>
      </c>
      <c r="L167" s="204"/>
      <c r="M167" s="204"/>
      <c r="N167" s="208">
        <f t="shared" si="2"/>
        <v>0</v>
      </c>
      <c r="O167" s="209"/>
    </row>
    <row r="168" spans="2:15" x14ac:dyDescent="0.2">
      <c r="B168" s="123" t="s">
        <v>500</v>
      </c>
      <c r="C168" s="203" t="s">
        <v>343</v>
      </c>
      <c r="D168" s="204"/>
      <c r="E168" s="204"/>
      <c r="F168" s="204"/>
      <c r="G168" s="203"/>
      <c r="H168" s="204"/>
      <c r="I168" s="124">
        <v>100</v>
      </c>
      <c r="J168" s="125"/>
      <c r="K168" s="205">
        <v>0</v>
      </c>
      <c r="L168" s="204"/>
      <c r="M168" s="204"/>
      <c r="N168" s="208">
        <f t="shared" si="2"/>
        <v>0</v>
      </c>
      <c r="O168" s="209"/>
    </row>
    <row r="169" spans="2:15" x14ac:dyDescent="0.2">
      <c r="B169" s="123" t="s">
        <v>511</v>
      </c>
      <c r="C169" s="203" t="s">
        <v>347</v>
      </c>
      <c r="D169" s="204"/>
      <c r="E169" s="204"/>
      <c r="F169" s="204"/>
      <c r="G169" s="203"/>
      <c r="H169" s="204"/>
      <c r="I169" s="124">
        <v>200</v>
      </c>
      <c r="J169" s="125"/>
      <c r="K169" s="205">
        <v>0</v>
      </c>
      <c r="L169" s="204"/>
      <c r="M169" s="204"/>
      <c r="N169" s="208">
        <f t="shared" si="2"/>
        <v>0</v>
      </c>
      <c r="O169" s="209"/>
    </row>
    <row r="170" spans="2:15" x14ac:dyDescent="0.2">
      <c r="B170" s="123" t="s">
        <v>530</v>
      </c>
      <c r="C170" s="203" t="s">
        <v>354</v>
      </c>
      <c r="D170" s="204"/>
      <c r="E170" s="204"/>
      <c r="F170" s="204"/>
      <c r="G170" s="203"/>
      <c r="H170" s="204"/>
      <c r="I170" s="124">
        <v>200</v>
      </c>
      <c r="J170" s="125"/>
      <c r="K170" s="205">
        <v>0</v>
      </c>
      <c r="L170" s="204"/>
      <c r="M170" s="204"/>
      <c r="N170" s="208">
        <f t="shared" si="2"/>
        <v>0</v>
      </c>
      <c r="O170" s="209"/>
    </row>
    <row r="171" spans="2:15" x14ac:dyDescent="0.2">
      <c r="B171" s="123" t="s">
        <v>541</v>
      </c>
      <c r="C171" s="203" t="s">
        <v>148</v>
      </c>
      <c r="D171" s="204"/>
      <c r="E171" s="204"/>
      <c r="F171" s="204"/>
      <c r="G171" s="203"/>
      <c r="H171" s="204"/>
      <c r="I171" s="124">
        <v>100</v>
      </c>
      <c r="J171" s="125"/>
      <c r="K171" s="205">
        <v>0</v>
      </c>
      <c r="L171" s="204"/>
      <c r="M171" s="204"/>
      <c r="N171" s="208">
        <f t="shared" si="2"/>
        <v>0</v>
      </c>
      <c r="O171" s="209"/>
    </row>
    <row r="172" spans="2:15" ht="22.5" x14ac:dyDescent="0.2">
      <c r="B172" s="130" t="s">
        <v>383</v>
      </c>
      <c r="C172" s="210" t="s">
        <v>384</v>
      </c>
      <c r="D172" s="211"/>
      <c r="E172" s="211"/>
      <c r="F172" s="211"/>
      <c r="G172" s="210"/>
      <c r="H172" s="211"/>
      <c r="I172" s="131">
        <v>230</v>
      </c>
      <c r="J172" s="132"/>
      <c r="K172" s="212">
        <v>0</v>
      </c>
      <c r="L172" s="211"/>
      <c r="M172" s="211"/>
      <c r="N172" s="213">
        <f t="shared" si="2"/>
        <v>0</v>
      </c>
      <c r="O172" s="214"/>
    </row>
    <row r="173" spans="2:15" x14ac:dyDescent="0.2">
      <c r="B173" s="123" t="s">
        <v>508</v>
      </c>
      <c r="C173" s="203" t="s">
        <v>297</v>
      </c>
      <c r="D173" s="204"/>
      <c r="E173" s="204"/>
      <c r="F173" s="204"/>
      <c r="G173" s="203"/>
      <c r="H173" s="204"/>
      <c r="I173" s="124">
        <v>230</v>
      </c>
      <c r="J173" s="125"/>
      <c r="K173" s="205">
        <v>0</v>
      </c>
      <c r="L173" s="204"/>
      <c r="M173" s="204"/>
      <c r="N173" s="208">
        <f t="shared" si="2"/>
        <v>0</v>
      </c>
      <c r="O173" s="209"/>
    </row>
    <row r="174" spans="2:15" ht="22.5" x14ac:dyDescent="0.2">
      <c r="B174" s="130" t="s">
        <v>385</v>
      </c>
      <c r="C174" s="210" t="s">
        <v>386</v>
      </c>
      <c r="D174" s="211"/>
      <c r="E174" s="211"/>
      <c r="F174" s="211"/>
      <c r="G174" s="210"/>
      <c r="H174" s="211"/>
      <c r="I174" s="131">
        <v>0</v>
      </c>
      <c r="J174" s="132"/>
      <c r="K174" s="212">
        <v>0</v>
      </c>
      <c r="L174" s="211"/>
      <c r="M174" s="211"/>
      <c r="N174" s="213" t="e">
        <f t="shared" si="2"/>
        <v>#DIV/0!</v>
      </c>
      <c r="O174" s="214"/>
    </row>
    <row r="175" spans="2:15" x14ac:dyDescent="0.2">
      <c r="B175" s="123" t="s">
        <v>508</v>
      </c>
      <c r="C175" s="203" t="s">
        <v>297</v>
      </c>
      <c r="D175" s="204"/>
      <c r="E175" s="204"/>
      <c r="F175" s="204"/>
      <c r="G175" s="203"/>
      <c r="H175" s="204"/>
      <c r="I175" s="124">
        <v>0</v>
      </c>
      <c r="J175" s="125"/>
      <c r="K175" s="205">
        <v>0</v>
      </c>
      <c r="L175" s="204"/>
      <c r="M175" s="204"/>
      <c r="N175" s="208" t="e">
        <f t="shared" si="2"/>
        <v>#DIV/0!</v>
      </c>
      <c r="O175" s="209"/>
    </row>
    <row r="176" spans="2:15" ht="22.5" x14ac:dyDescent="0.2">
      <c r="B176" s="130" t="s">
        <v>387</v>
      </c>
      <c r="C176" s="210" t="s">
        <v>463</v>
      </c>
      <c r="D176" s="211"/>
      <c r="E176" s="211"/>
      <c r="F176" s="211"/>
      <c r="G176" s="210"/>
      <c r="H176" s="211"/>
      <c r="I176" s="131">
        <v>42050</v>
      </c>
      <c r="J176" s="132"/>
      <c r="K176" s="212">
        <v>23471.4</v>
      </c>
      <c r="L176" s="211"/>
      <c r="M176" s="211"/>
      <c r="N176" s="213">
        <f t="shared" si="2"/>
        <v>0.55817835909631397</v>
      </c>
      <c r="O176" s="214"/>
    </row>
    <row r="177" spans="2:15" x14ac:dyDescent="0.2">
      <c r="B177" s="123" t="s">
        <v>468</v>
      </c>
      <c r="C177" s="203" t="s">
        <v>227</v>
      </c>
      <c r="D177" s="204"/>
      <c r="E177" s="204"/>
      <c r="F177" s="204"/>
      <c r="G177" s="203"/>
      <c r="H177" s="204"/>
      <c r="I177" s="124">
        <v>27520</v>
      </c>
      <c r="J177" s="125"/>
      <c r="K177" s="205">
        <v>15757.1</v>
      </c>
      <c r="L177" s="204"/>
      <c r="M177" s="204"/>
      <c r="N177" s="208">
        <f t="shared" si="2"/>
        <v>0.57256904069767445</v>
      </c>
      <c r="O177" s="209"/>
    </row>
    <row r="178" spans="2:15" x14ac:dyDescent="0.2">
      <c r="B178" s="123" t="s">
        <v>472</v>
      </c>
      <c r="C178" s="203" t="s">
        <v>231</v>
      </c>
      <c r="D178" s="204"/>
      <c r="E178" s="204"/>
      <c r="F178" s="204"/>
      <c r="G178" s="203"/>
      <c r="H178" s="204"/>
      <c r="I178" s="124">
        <v>1290</v>
      </c>
      <c r="J178" s="125"/>
      <c r="K178" s="205">
        <v>344</v>
      </c>
      <c r="L178" s="204"/>
      <c r="M178" s="204"/>
      <c r="N178" s="208">
        <f t="shared" si="2"/>
        <v>0.26666666666666666</v>
      </c>
      <c r="O178" s="209"/>
    </row>
    <row r="179" spans="2:15" x14ac:dyDescent="0.2">
      <c r="B179" s="123" t="s">
        <v>476</v>
      </c>
      <c r="C179" s="203" t="s">
        <v>235</v>
      </c>
      <c r="D179" s="204"/>
      <c r="E179" s="204"/>
      <c r="F179" s="204"/>
      <c r="G179" s="203"/>
      <c r="H179" s="204"/>
      <c r="I179" s="124">
        <v>1032</v>
      </c>
      <c r="J179" s="125"/>
      <c r="K179" s="205">
        <v>774</v>
      </c>
      <c r="L179" s="204"/>
      <c r="M179" s="204"/>
      <c r="N179" s="208">
        <f t="shared" si="2"/>
        <v>0.75</v>
      </c>
      <c r="O179" s="209"/>
    </row>
    <row r="180" spans="2:15" x14ac:dyDescent="0.2">
      <c r="B180" s="123" t="s">
        <v>477</v>
      </c>
      <c r="C180" s="203" t="s">
        <v>248</v>
      </c>
      <c r="D180" s="204"/>
      <c r="E180" s="204"/>
      <c r="F180" s="204"/>
      <c r="G180" s="203"/>
      <c r="H180" s="204"/>
      <c r="I180" s="124">
        <v>258</v>
      </c>
      <c r="J180" s="125"/>
      <c r="K180" s="205">
        <v>0</v>
      </c>
      <c r="L180" s="204"/>
      <c r="M180" s="204"/>
      <c r="N180" s="208">
        <f t="shared" si="2"/>
        <v>0</v>
      </c>
      <c r="O180" s="209"/>
    </row>
    <row r="181" spans="2:15" ht="25.5" customHeight="1" x14ac:dyDescent="0.2">
      <c r="B181" s="123" t="s">
        <v>478</v>
      </c>
      <c r="C181" s="203" t="s">
        <v>86</v>
      </c>
      <c r="D181" s="204"/>
      <c r="E181" s="204"/>
      <c r="F181" s="204"/>
      <c r="G181" s="203"/>
      <c r="H181" s="204"/>
      <c r="I181" s="124">
        <v>4472</v>
      </c>
      <c r="J181" s="125"/>
      <c r="K181" s="205">
        <v>2599.9299999999998</v>
      </c>
      <c r="L181" s="204"/>
      <c r="M181" s="204"/>
      <c r="N181" s="208">
        <f t="shared" si="2"/>
        <v>0.58137969588550975</v>
      </c>
      <c r="O181" s="209"/>
    </row>
    <row r="182" spans="2:15" x14ac:dyDescent="0.2">
      <c r="B182" s="123" t="s">
        <v>496</v>
      </c>
      <c r="C182" s="203" t="s">
        <v>277</v>
      </c>
      <c r="D182" s="204"/>
      <c r="E182" s="204"/>
      <c r="F182" s="204"/>
      <c r="G182" s="203"/>
      <c r="H182" s="204"/>
      <c r="I182" s="124">
        <v>215</v>
      </c>
      <c r="J182" s="125"/>
      <c r="K182" s="205">
        <v>51.6</v>
      </c>
      <c r="L182" s="204"/>
      <c r="M182" s="204"/>
      <c r="N182" s="208">
        <f t="shared" si="2"/>
        <v>0.24000000000000002</v>
      </c>
      <c r="O182" s="209"/>
    </row>
    <row r="183" spans="2:15" x14ac:dyDescent="0.2">
      <c r="B183" s="123" t="s">
        <v>500</v>
      </c>
      <c r="C183" s="203" t="s">
        <v>343</v>
      </c>
      <c r="D183" s="204"/>
      <c r="E183" s="204"/>
      <c r="F183" s="204"/>
      <c r="G183" s="203"/>
      <c r="H183" s="204"/>
      <c r="I183" s="124">
        <v>172</v>
      </c>
      <c r="J183" s="125"/>
      <c r="K183" s="205">
        <v>0</v>
      </c>
      <c r="L183" s="204"/>
      <c r="M183" s="204"/>
      <c r="N183" s="208">
        <f t="shared" si="2"/>
        <v>0</v>
      </c>
      <c r="O183" s="209"/>
    </row>
    <row r="184" spans="2:15" x14ac:dyDescent="0.2">
      <c r="B184" s="123" t="s">
        <v>479</v>
      </c>
      <c r="C184" s="203" t="s">
        <v>238</v>
      </c>
      <c r="D184" s="204"/>
      <c r="E184" s="204"/>
      <c r="F184" s="204"/>
      <c r="G184" s="203"/>
      <c r="H184" s="204"/>
      <c r="I184" s="124">
        <v>1204</v>
      </c>
      <c r="J184" s="125"/>
      <c r="K184" s="205">
        <v>658.76</v>
      </c>
      <c r="L184" s="204"/>
      <c r="M184" s="204"/>
      <c r="N184" s="208">
        <f t="shared" si="2"/>
        <v>0.54714285714285715</v>
      </c>
      <c r="O184" s="209"/>
    </row>
    <row r="185" spans="2:15" x14ac:dyDescent="0.2">
      <c r="B185" s="133" t="s">
        <v>187</v>
      </c>
      <c r="C185" s="198" t="s">
        <v>188</v>
      </c>
      <c r="D185" s="199"/>
      <c r="E185" s="199"/>
      <c r="F185" s="199"/>
      <c r="G185" s="198"/>
      <c r="H185" s="199"/>
      <c r="I185" s="134">
        <v>5887</v>
      </c>
      <c r="J185" s="135"/>
      <c r="K185" s="200">
        <v>3286.01</v>
      </c>
      <c r="L185" s="199"/>
      <c r="M185" s="199"/>
      <c r="N185" s="201">
        <f t="shared" si="2"/>
        <v>0.55818073721759809</v>
      </c>
      <c r="O185" s="202"/>
    </row>
    <row r="186" spans="2:15" x14ac:dyDescent="0.2">
      <c r="B186" s="123" t="s">
        <v>468</v>
      </c>
      <c r="C186" s="203" t="s">
        <v>227</v>
      </c>
      <c r="D186" s="204"/>
      <c r="E186" s="204"/>
      <c r="F186" s="204"/>
      <c r="G186" s="203"/>
      <c r="H186" s="204"/>
      <c r="I186" s="124">
        <v>4480</v>
      </c>
      <c r="J186" s="125"/>
      <c r="K186" s="205">
        <v>2565.11</v>
      </c>
      <c r="L186" s="204"/>
      <c r="M186" s="204"/>
      <c r="N186" s="208">
        <f t="shared" si="2"/>
        <v>0.5725691964285714</v>
      </c>
      <c r="O186" s="209"/>
    </row>
    <row r="187" spans="2:15" x14ac:dyDescent="0.2">
      <c r="B187" s="123" t="s">
        <v>472</v>
      </c>
      <c r="C187" s="203" t="s">
        <v>231</v>
      </c>
      <c r="D187" s="204"/>
      <c r="E187" s="204"/>
      <c r="F187" s="204"/>
      <c r="G187" s="203"/>
      <c r="H187" s="204"/>
      <c r="I187" s="124">
        <v>210</v>
      </c>
      <c r="J187" s="125"/>
      <c r="K187" s="205">
        <v>56</v>
      </c>
      <c r="L187" s="204"/>
      <c r="M187" s="204"/>
      <c r="N187" s="208">
        <f t="shared" si="2"/>
        <v>0.26666666666666666</v>
      </c>
      <c r="O187" s="209"/>
    </row>
    <row r="188" spans="2:15" x14ac:dyDescent="0.2">
      <c r="B188" s="123" t="s">
        <v>476</v>
      </c>
      <c r="C188" s="203" t="s">
        <v>235</v>
      </c>
      <c r="D188" s="204"/>
      <c r="E188" s="204"/>
      <c r="F188" s="204"/>
      <c r="G188" s="203"/>
      <c r="H188" s="204"/>
      <c r="I188" s="124">
        <v>168</v>
      </c>
      <c r="J188" s="125"/>
      <c r="K188" s="205">
        <v>126</v>
      </c>
      <c r="L188" s="204"/>
      <c r="M188" s="204"/>
      <c r="N188" s="208">
        <f t="shared" si="2"/>
        <v>0.75</v>
      </c>
      <c r="O188" s="209"/>
    </row>
    <row r="189" spans="2:15" x14ac:dyDescent="0.2">
      <c r="B189" s="123" t="s">
        <v>477</v>
      </c>
      <c r="C189" s="203" t="s">
        <v>248</v>
      </c>
      <c r="D189" s="204"/>
      <c r="E189" s="204"/>
      <c r="F189" s="204"/>
      <c r="G189" s="203"/>
      <c r="H189" s="204"/>
      <c r="I189" s="124">
        <v>42</v>
      </c>
      <c r="J189" s="125"/>
      <c r="K189" s="205">
        <v>0</v>
      </c>
      <c r="L189" s="204"/>
      <c r="M189" s="204"/>
      <c r="N189" s="208">
        <f t="shared" si="2"/>
        <v>0</v>
      </c>
      <c r="O189" s="209"/>
    </row>
    <row r="190" spans="2:15" ht="24.75" customHeight="1" x14ac:dyDescent="0.2">
      <c r="B190" s="123" t="s">
        <v>478</v>
      </c>
      <c r="C190" s="203" t="s">
        <v>86</v>
      </c>
      <c r="D190" s="204"/>
      <c r="E190" s="204"/>
      <c r="F190" s="204"/>
      <c r="G190" s="203"/>
      <c r="H190" s="204"/>
      <c r="I190" s="124">
        <v>728</v>
      </c>
      <c r="J190" s="125"/>
      <c r="K190" s="205">
        <v>423.26</v>
      </c>
      <c r="L190" s="204"/>
      <c r="M190" s="204"/>
      <c r="N190" s="208">
        <f t="shared" si="2"/>
        <v>0.58140109890109892</v>
      </c>
      <c r="O190" s="209"/>
    </row>
    <row r="191" spans="2:15" x14ac:dyDescent="0.2">
      <c r="B191" s="123" t="s">
        <v>496</v>
      </c>
      <c r="C191" s="203" t="s">
        <v>277</v>
      </c>
      <c r="D191" s="204"/>
      <c r="E191" s="204"/>
      <c r="F191" s="204"/>
      <c r="G191" s="203"/>
      <c r="H191" s="204"/>
      <c r="I191" s="124">
        <v>35</v>
      </c>
      <c r="J191" s="125"/>
      <c r="K191" s="205">
        <v>8.4</v>
      </c>
      <c r="L191" s="204"/>
      <c r="M191" s="204"/>
      <c r="N191" s="208">
        <f t="shared" si="2"/>
        <v>0.24000000000000002</v>
      </c>
      <c r="O191" s="209"/>
    </row>
    <row r="192" spans="2:15" x14ac:dyDescent="0.2">
      <c r="B192" s="123" t="s">
        <v>500</v>
      </c>
      <c r="C192" s="203" t="s">
        <v>343</v>
      </c>
      <c r="D192" s="204"/>
      <c r="E192" s="204"/>
      <c r="F192" s="204"/>
      <c r="G192" s="203"/>
      <c r="H192" s="204"/>
      <c r="I192" s="124">
        <v>28</v>
      </c>
      <c r="J192" s="125"/>
      <c r="K192" s="205">
        <v>0</v>
      </c>
      <c r="L192" s="204"/>
      <c r="M192" s="204"/>
      <c r="N192" s="208">
        <f t="shared" si="2"/>
        <v>0</v>
      </c>
      <c r="O192" s="209"/>
    </row>
    <row r="193" spans="2:15" x14ac:dyDescent="0.2">
      <c r="B193" s="123" t="s">
        <v>479</v>
      </c>
      <c r="C193" s="203" t="s">
        <v>238</v>
      </c>
      <c r="D193" s="204"/>
      <c r="E193" s="204"/>
      <c r="F193" s="204"/>
      <c r="G193" s="203"/>
      <c r="H193" s="204"/>
      <c r="I193" s="124">
        <v>196</v>
      </c>
      <c r="J193" s="125"/>
      <c r="K193" s="205">
        <v>107.24</v>
      </c>
      <c r="L193" s="204"/>
      <c r="M193" s="204"/>
      <c r="N193" s="208">
        <f t="shared" si="2"/>
        <v>0.54714285714285715</v>
      </c>
      <c r="O193" s="209"/>
    </row>
    <row r="194" spans="2:15" ht="22.5" x14ac:dyDescent="0.2">
      <c r="B194" s="130" t="s">
        <v>388</v>
      </c>
      <c r="C194" s="210" t="s">
        <v>389</v>
      </c>
      <c r="D194" s="211"/>
      <c r="E194" s="211"/>
      <c r="F194" s="211"/>
      <c r="G194" s="210"/>
      <c r="H194" s="211"/>
      <c r="I194" s="131">
        <v>3084.17</v>
      </c>
      <c r="J194" s="132"/>
      <c r="K194" s="212">
        <v>3084.17</v>
      </c>
      <c r="L194" s="211"/>
      <c r="M194" s="211"/>
      <c r="N194" s="213">
        <f t="shared" si="2"/>
        <v>1</v>
      </c>
      <c r="O194" s="214"/>
    </row>
    <row r="195" spans="2:15" x14ac:dyDescent="0.2">
      <c r="B195" s="123" t="s">
        <v>508</v>
      </c>
      <c r="C195" s="203" t="s">
        <v>297</v>
      </c>
      <c r="D195" s="204"/>
      <c r="E195" s="204"/>
      <c r="F195" s="204"/>
      <c r="G195" s="203"/>
      <c r="H195" s="204"/>
      <c r="I195" s="124">
        <v>3084.17</v>
      </c>
      <c r="J195" s="125"/>
      <c r="K195" s="205">
        <v>3084.17</v>
      </c>
      <c r="L195" s="204"/>
      <c r="M195" s="204"/>
      <c r="N195" s="206">
        <f t="shared" si="2"/>
        <v>1</v>
      </c>
      <c r="O195" s="207"/>
    </row>
    <row r="196" spans="2:15" ht="22.5" x14ac:dyDescent="0.2">
      <c r="B196" s="130" t="s">
        <v>465</v>
      </c>
      <c r="C196" s="210" t="s">
        <v>466</v>
      </c>
      <c r="D196" s="211"/>
      <c r="E196" s="211"/>
      <c r="F196" s="211"/>
      <c r="G196" s="210"/>
      <c r="H196" s="211"/>
      <c r="I196" s="131">
        <v>1900</v>
      </c>
      <c r="J196" s="132"/>
      <c r="K196" s="212">
        <v>0</v>
      </c>
      <c r="L196" s="211"/>
      <c r="M196" s="211"/>
      <c r="N196" s="213">
        <f t="shared" si="2"/>
        <v>0</v>
      </c>
      <c r="O196" s="214"/>
    </row>
    <row r="197" spans="2:15" x14ac:dyDescent="0.2">
      <c r="B197" s="123" t="s">
        <v>508</v>
      </c>
      <c r="C197" s="203" t="s">
        <v>297</v>
      </c>
      <c r="D197" s="204"/>
      <c r="E197" s="204"/>
      <c r="F197" s="204"/>
      <c r="G197" s="203"/>
      <c r="H197" s="204"/>
      <c r="I197" s="124">
        <v>1900</v>
      </c>
      <c r="J197" s="125"/>
      <c r="K197" s="205">
        <v>0</v>
      </c>
      <c r="L197" s="204"/>
      <c r="M197" s="204"/>
      <c r="N197" s="206">
        <f t="shared" si="2"/>
        <v>0</v>
      </c>
      <c r="O197" s="207"/>
    </row>
    <row r="198" spans="2:15" ht="22.5" x14ac:dyDescent="0.2">
      <c r="B198" s="127" t="s">
        <v>390</v>
      </c>
      <c r="C198" s="191" t="s">
        <v>391</v>
      </c>
      <c r="D198" s="192"/>
      <c r="E198" s="192"/>
      <c r="F198" s="192"/>
      <c r="G198" s="191"/>
      <c r="H198" s="192"/>
      <c r="I198" s="128">
        <v>33611.56</v>
      </c>
      <c r="J198" s="129"/>
      <c r="K198" s="193">
        <v>16646.45</v>
      </c>
      <c r="L198" s="192"/>
      <c r="M198" s="192"/>
      <c r="N198" s="194">
        <f t="shared" ref="N198:N238" si="3">K198/I198</f>
        <v>0.4952596666147005</v>
      </c>
      <c r="O198" s="195"/>
    </row>
    <row r="199" spans="2:15" x14ac:dyDescent="0.2">
      <c r="B199" s="133" t="s">
        <v>187</v>
      </c>
      <c r="C199" s="198" t="s">
        <v>188</v>
      </c>
      <c r="D199" s="199"/>
      <c r="E199" s="199"/>
      <c r="F199" s="199"/>
      <c r="G199" s="198"/>
      <c r="H199" s="199"/>
      <c r="I199" s="134">
        <v>2990</v>
      </c>
      <c r="J199" s="135"/>
      <c r="K199" s="200">
        <v>0</v>
      </c>
      <c r="L199" s="199"/>
      <c r="M199" s="199"/>
      <c r="N199" s="201">
        <f t="shared" si="3"/>
        <v>0</v>
      </c>
      <c r="O199" s="202"/>
    </row>
    <row r="200" spans="2:15" x14ac:dyDescent="0.2">
      <c r="B200" s="123" t="s">
        <v>549</v>
      </c>
      <c r="C200" s="203" t="s">
        <v>393</v>
      </c>
      <c r="D200" s="204"/>
      <c r="E200" s="204"/>
      <c r="F200" s="204"/>
      <c r="G200" s="203"/>
      <c r="H200" s="204"/>
      <c r="I200" s="124">
        <v>0</v>
      </c>
      <c r="J200" s="125"/>
      <c r="K200" s="205">
        <v>0</v>
      </c>
      <c r="L200" s="204"/>
      <c r="M200" s="204"/>
      <c r="N200" s="208" t="e">
        <f t="shared" si="3"/>
        <v>#DIV/0!</v>
      </c>
      <c r="O200" s="209"/>
    </row>
    <row r="201" spans="2:15" x14ac:dyDescent="0.2">
      <c r="B201" s="123" t="s">
        <v>550</v>
      </c>
      <c r="C201" s="203" t="s">
        <v>173</v>
      </c>
      <c r="D201" s="204"/>
      <c r="E201" s="204"/>
      <c r="F201" s="204"/>
      <c r="G201" s="203"/>
      <c r="H201" s="204"/>
      <c r="I201" s="124">
        <v>130</v>
      </c>
      <c r="J201" s="125"/>
      <c r="K201" s="205">
        <v>0</v>
      </c>
      <c r="L201" s="204"/>
      <c r="M201" s="204"/>
      <c r="N201" s="208">
        <f t="shared" si="3"/>
        <v>0</v>
      </c>
      <c r="O201" s="209"/>
    </row>
    <row r="202" spans="2:15" ht="26.25" customHeight="1" x14ac:dyDescent="0.2">
      <c r="B202" s="123" t="s">
        <v>551</v>
      </c>
      <c r="C202" s="203" t="s">
        <v>175</v>
      </c>
      <c r="D202" s="204"/>
      <c r="E202" s="204"/>
      <c r="F202" s="204"/>
      <c r="G202" s="203"/>
      <c r="H202" s="204"/>
      <c r="I202" s="124">
        <v>2860</v>
      </c>
      <c r="J202" s="125"/>
      <c r="K202" s="205">
        <v>0</v>
      </c>
      <c r="L202" s="204"/>
      <c r="M202" s="204"/>
      <c r="N202" s="208">
        <f t="shared" si="3"/>
        <v>0</v>
      </c>
      <c r="O202" s="209"/>
    </row>
    <row r="203" spans="2:15" ht="27" customHeight="1" x14ac:dyDescent="0.2">
      <c r="B203" s="133" t="s">
        <v>189</v>
      </c>
      <c r="C203" s="198" t="s">
        <v>190</v>
      </c>
      <c r="D203" s="199"/>
      <c r="E203" s="199"/>
      <c r="F203" s="199"/>
      <c r="G203" s="198"/>
      <c r="H203" s="199"/>
      <c r="I203" s="134">
        <v>0</v>
      </c>
      <c r="J203" s="135"/>
      <c r="K203" s="200">
        <v>0</v>
      </c>
      <c r="L203" s="199"/>
      <c r="M203" s="199"/>
      <c r="N203" s="201" t="e">
        <f t="shared" si="3"/>
        <v>#DIV/0!</v>
      </c>
      <c r="O203" s="202"/>
    </row>
    <row r="204" spans="2:15" ht="25.5" customHeight="1" x14ac:dyDescent="0.2">
      <c r="B204" s="123" t="s">
        <v>551</v>
      </c>
      <c r="C204" s="203" t="s">
        <v>175</v>
      </c>
      <c r="D204" s="204"/>
      <c r="E204" s="204"/>
      <c r="F204" s="204"/>
      <c r="G204" s="203"/>
      <c r="H204" s="204"/>
      <c r="I204" s="124">
        <v>0</v>
      </c>
      <c r="J204" s="125"/>
      <c r="K204" s="205">
        <v>0</v>
      </c>
      <c r="L204" s="204"/>
      <c r="M204" s="204"/>
      <c r="N204" s="208" t="e">
        <f t="shared" si="3"/>
        <v>#DIV/0!</v>
      </c>
      <c r="O204" s="209"/>
    </row>
    <row r="205" spans="2:15" ht="26.25" customHeight="1" x14ac:dyDescent="0.2">
      <c r="B205" s="133" t="s">
        <v>191</v>
      </c>
      <c r="C205" s="198" t="s">
        <v>192</v>
      </c>
      <c r="D205" s="199"/>
      <c r="E205" s="199"/>
      <c r="F205" s="199"/>
      <c r="G205" s="198"/>
      <c r="H205" s="199"/>
      <c r="I205" s="134">
        <v>12831.56</v>
      </c>
      <c r="J205" s="135"/>
      <c r="K205" s="200">
        <v>12831.56</v>
      </c>
      <c r="L205" s="199"/>
      <c r="M205" s="199"/>
      <c r="N205" s="201">
        <f t="shared" si="3"/>
        <v>1</v>
      </c>
      <c r="O205" s="202"/>
    </row>
    <row r="206" spans="2:15" x14ac:dyDescent="0.2">
      <c r="B206" s="123" t="s">
        <v>552</v>
      </c>
      <c r="C206" s="203" t="s">
        <v>396</v>
      </c>
      <c r="D206" s="204"/>
      <c r="E206" s="204"/>
      <c r="F206" s="204"/>
      <c r="G206" s="203"/>
      <c r="H206" s="204"/>
      <c r="I206" s="124">
        <v>0</v>
      </c>
      <c r="J206" s="125"/>
      <c r="K206" s="205">
        <v>0</v>
      </c>
      <c r="L206" s="204"/>
      <c r="M206" s="204"/>
      <c r="N206" s="208" t="e">
        <f t="shared" si="3"/>
        <v>#DIV/0!</v>
      </c>
      <c r="O206" s="209"/>
    </row>
    <row r="207" spans="2:15" ht="27" customHeight="1" x14ac:dyDescent="0.2">
      <c r="B207" s="123" t="s">
        <v>551</v>
      </c>
      <c r="C207" s="203" t="s">
        <v>175</v>
      </c>
      <c r="D207" s="204"/>
      <c r="E207" s="204"/>
      <c r="F207" s="204"/>
      <c r="G207" s="203"/>
      <c r="H207" s="204"/>
      <c r="I207" s="124">
        <v>12831.56</v>
      </c>
      <c r="J207" s="125"/>
      <c r="K207" s="205">
        <v>12831.56</v>
      </c>
      <c r="L207" s="204"/>
      <c r="M207" s="204"/>
      <c r="N207" s="208">
        <f t="shared" si="3"/>
        <v>1</v>
      </c>
      <c r="O207" s="209"/>
    </row>
    <row r="208" spans="2:15" x14ac:dyDescent="0.2">
      <c r="B208" s="133" t="s">
        <v>193</v>
      </c>
      <c r="C208" s="198" t="s">
        <v>194</v>
      </c>
      <c r="D208" s="199"/>
      <c r="E208" s="199"/>
      <c r="F208" s="199"/>
      <c r="G208" s="198"/>
      <c r="H208" s="199"/>
      <c r="I208" s="134">
        <v>4970</v>
      </c>
      <c r="J208" s="135"/>
      <c r="K208" s="200">
        <v>2715.26</v>
      </c>
      <c r="L208" s="199"/>
      <c r="M208" s="199"/>
      <c r="N208" s="201">
        <f t="shared" si="3"/>
        <v>0.54632997987927567</v>
      </c>
      <c r="O208" s="202"/>
    </row>
    <row r="209" spans="2:15" x14ac:dyDescent="0.2">
      <c r="B209" s="123" t="s">
        <v>553</v>
      </c>
      <c r="C209" s="203" t="s">
        <v>166</v>
      </c>
      <c r="D209" s="204"/>
      <c r="E209" s="204"/>
      <c r="F209" s="204"/>
      <c r="G209" s="203"/>
      <c r="H209" s="204"/>
      <c r="I209" s="124">
        <v>70</v>
      </c>
      <c r="J209" s="125"/>
      <c r="K209" s="205">
        <v>0</v>
      </c>
      <c r="L209" s="204"/>
      <c r="M209" s="204"/>
      <c r="N209" s="208">
        <f t="shared" si="3"/>
        <v>0</v>
      </c>
      <c r="O209" s="209"/>
    </row>
    <row r="210" spans="2:15" x14ac:dyDescent="0.2">
      <c r="B210" s="123" t="s">
        <v>554</v>
      </c>
      <c r="C210" s="203" t="s">
        <v>398</v>
      </c>
      <c r="D210" s="204"/>
      <c r="E210" s="204"/>
      <c r="F210" s="204"/>
      <c r="G210" s="203"/>
      <c r="H210" s="204"/>
      <c r="I210" s="124">
        <v>2600</v>
      </c>
      <c r="J210" s="125"/>
      <c r="K210" s="205">
        <v>2398</v>
      </c>
      <c r="L210" s="204"/>
      <c r="M210" s="204"/>
      <c r="N210" s="208">
        <f t="shared" si="3"/>
        <v>0.92230769230769227</v>
      </c>
      <c r="O210" s="209"/>
    </row>
    <row r="211" spans="2:15" x14ac:dyDescent="0.2">
      <c r="B211" s="123" t="s">
        <v>555</v>
      </c>
      <c r="C211" s="203" t="s">
        <v>403</v>
      </c>
      <c r="D211" s="204"/>
      <c r="E211" s="204"/>
      <c r="F211" s="204"/>
      <c r="G211" s="203"/>
      <c r="H211" s="204"/>
      <c r="I211" s="124">
        <v>500</v>
      </c>
      <c r="J211" s="125"/>
      <c r="K211" s="205">
        <v>0</v>
      </c>
      <c r="L211" s="204"/>
      <c r="M211" s="204"/>
      <c r="N211" s="208">
        <f t="shared" si="3"/>
        <v>0</v>
      </c>
      <c r="O211" s="209"/>
    </row>
    <row r="212" spans="2:15" x14ac:dyDescent="0.2">
      <c r="B212" s="123" t="s">
        <v>556</v>
      </c>
      <c r="C212" s="203" t="s">
        <v>400</v>
      </c>
      <c r="D212" s="204"/>
      <c r="E212" s="204"/>
      <c r="F212" s="204"/>
      <c r="G212" s="203"/>
      <c r="H212" s="204"/>
      <c r="I212" s="124">
        <v>200</v>
      </c>
      <c r="J212" s="125"/>
      <c r="K212" s="205">
        <v>0</v>
      </c>
      <c r="L212" s="204"/>
      <c r="M212" s="204"/>
      <c r="N212" s="208">
        <f t="shared" si="3"/>
        <v>0</v>
      </c>
      <c r="O212" s="209"/>
    </row>
    <row r="213" spans="2:15" x14ac:dyDescent="0.2">
      <c r="B213" s="123" t="s">
        <v>557</v>
      </c>
      <c r="C213" s="203" t="s">
        <v>408</v>
      </c>
      <c r="D213" s="204"/>
      <c r="E213" s="204"/>
      <c r="F213" s="204"/>
      <c r="G213" s="203"/>
      <c r="H213" s="204"/>
      <c r="I213" s="124">
        <v>400</v>
      </c>
      <c r="J213" s="125"/>
      <c r="K213" s="205">
        <v>317.26</v>
      </c>
      <c r="L213" s="204"/>
      <c r="M213" s="204"/>
      <c r="N213" s="208">
        <f t="shared" si="3"/>
        <v>0.79315000000000002</v>
      </c>
      <c r="O213" s="209"/>
    </row>
    <row r="214" spans="2:15" x14ac:dyDescent="0.2">
      <c r="B214" s="123" t="s">
        <v>558</v>
      </c>
      <c r="C214" s="203" t="s">
        <v>405</v>
      </c>
      <c r="D214" s="204"/>
      <c r="E214" s="204"/>
      <c r="F214" s="204"/>
      <c r="G214" s="203"/>
      <c r="H214" s="204"/>
      <c r="I214" s="124">
        <v>500</v>
      </c>
      <c r="J214" s="125"/>
      <c r="K214" s="205">
        <v>0</v>
      </c>
      <c r="L214" s="204"/>
      <c r="M214" s="204"/>
      <c r="N214" s="208">
        <f t="shared" si="3"/>
        <v>0</v>
      </c>
      <c r="O214" s="209"/>
    </row>
    <row r="215" spans="2:15" x14ac:dyDescent="0.2">
      <c r="B215" s="123" t="s">
        <v>549</v>
      </c>
      <c r="C215" s="203" t="s">
        <v>393</v>
      </c>
      <c r="D215" s="204"/>
      <c r="E215" s="204"/>
      <c r="F215" s="204"/>
      <c r="G215" s="203"/>
      <c r="H215" s="204"/>
      <c r="I215" s="124">
        <v>500</v>
      </c>
      <c r="J215" s="125"/>
      <c r="K215" s="205">
        <v>0</v>
      </c>
      <c r="L215" s="204"/>
      <c r="M215" s="204"/>
      <c r="N215" s="208">
        <f t="shared" si="3"/>
        <v>0</v>
      </c>
      <c r="O215" s="209"/>
    </row>
    <row r="216" spans="2:15" x14ac:dyDescent="0.2">
      <c r="B216" s="123" t="s">
        <v>550</v>
      </c>
      <c r="C216" s="203" t="s">
        <v>173</v>
      </c>
      <c r="D216" s="204"/>
      <c r="E216" s="204"/>
      <c r="F216" s="204"/>
      <c r="G216" s="203"/>
      <c r="H216" s="204"/>
      <c r="I216" s="124">
        <v>100</v>
      </c>
      <c r="J216" s="125"/>
      <c r="K216" s="205">
        <v>0</v>
      </c>
      <c r="L216" s="204"/>
      <c r="M216" s="204"/>
      <c r="N216" s="208">
        <f t="shared" si="3"/>
        <v>0</v>
      </c>
      <c r="O216" s="209"/>
    </row>
    <row r="217" spans="2:15" ht="31.5" customHeight="1" x14ac:dyDescent="0.2">
      <c r="B217" s="123" t="s">
        <v>551</v>
      </c>
      <c r="C217" s="203" t="s">
        <v>175</v>
      </c>
      <c r="D217" s="204"/>
      <c r="E217" s="204"/>
      <c r="F217" s="204"/>
      <c r="G217" s="203"/>
      <c r="H217" s="204"/>
      <c r="I217" s="124">
        <v>100</v>
      </c>
      <c r="J217" s="125"/>
      <c r="K217" s="205">
        <v>0</v>
      </c>
      <c r="L217" s="204"/>
      <c r="M217" s="204"/>
      <c r="N217" s="208">
        <f t="shared" si="3"/>
        <v>0</v>
      </c>
      <c r="O217" s="209"/>
    </row>
    <row r="218" spans="2:15" x14ac:dyDescent="0.2">
      <c r="B218" s="133" t="s">
        <v>195</v>
      </c>
      <c r="C218" s="198" t="s">
        <v>196</v>
      </c>
      <c r="D218" s="199"/>
      <c r="E218" s="199"/>
      <c r="F218" s="199"/>
      <c r="G218" s="198"/>
      <c r="H218" s="199"/>
      <c r="I218" s="134">
        <v>20</v>
      </c>
      <c r="J218" s="135"/>
      <c r="K218" s="200">
        <v>0</v>
      </c>
      <c r="L218" s="199"/>
      <c r="M218" s="199"/>
      <c r="N218" s="201">
        <f t="shared" si="3"/>
        <v>0</v>
      </c>
      <c r="O218" s="202"/>
    </row>
    <row r="219" spans="2:15" x14ac:dyDescent="0.2">
      <c r="B219" s="123" t="s">
        <v>550</v>
      </c>
      <c r="C219" s="203" t="s">
        <v>173</v>
      </c>
      <c r="D219" s="204"/>
      <c r="E219" s="204"/>
      <c r="F219" s="204"/>
      <c r="G219" s="203"/>
      <c r="H219" s="204"/>
      <c r="I219" s="124">
        <v>20</v>
      </c>
      <c r="J219" s="125"/>
      <c r="K219" s="205">
        <v>0</v>
      </c>
      <c r="L219" s="204"/>
      <c r="M219" s="204"/>
      <c r="N219" s="208">
        <f t="shared" si="3"/>
        <v>0</v>
      </c>
      <c r="O219" s="209"/>
    </row>
    <row r="220" spans="2:15" ht="24" customHeight="1" x14ac:dyDescent="0.2">
      <c r="B220" s="133" t="s">
        <v>201</v>
      </c>
      <c r="C220" s="198" t="s">
        <v>202</v>
      </c>
      <c r="D220" s="199"/>
      <c r="E220" s="199"/>
      <c r="F220" s="199"/>
      <c r="G220" s="198"/>
      <c r="H220" s="199"/>
      <c r="I220" s="134">
        <v>300</v>
      </c>
      <c r="J220" s="135"/>
      <c r="K220" s="200">
        <v>0</v>
      </c>
      <c r="L220" s="199"/>
      <c r="M220" s="199"/>
      <c r="N220" s="201">
        <f t="shared" si="3"/>
        <v>0</v>
      </c>
      <c r="O220" s="202"/>
    </row>
    <row r="221" spans="2:15" x14ac:dyDescent="0.2">
      <c r="B221" s="123" t="s">
        <v>549</v>
      </c>
      <c r="C221" s="203" t="s">
        <v>393</v>
      </c>
      <c r="D221" s="204"/>
      <c r="E221" s="204"/>
      <c r="F221" s="204"/>
      <c r="G221" s="203"/>
      <c r="H221" s="204"/>
      <c r="I221" s="124">
        <v>300</v>
      </c>
      <c r="J221" s="125"/>
      <c r="K221" s="205">
        <v>0</v>
      </c>
      <c r="L221" s="204"/>
      <c r="M221" s="204"/>
      <c r="N221" s="208">
        <f t="shared" si="3"/>
        <v>0</v>
      </c>
      <c r="O221" s="209"/>
    </row>
    <row r="222" spans="2:15" ht="28.5" customHeight="1" x14ac:dyDescent="0.2">
      <c r="B222" s="133" t="s">
        <v>203</v>
      </c>
      <c r="C222" s="198" t="s">
        <v>204</v>
      </c>
      <c r="D222" s="199"/>
      <c r="E222" s="199"/>
      <c r="F222" s="199"/>
      <c r="G222" s="198"/>
      <c r="H222" s="199"/>
      <c r="I222" s="134">
        <v>10000</v>
      </c>
      <c r="J222" s="135"/>
      <c r="K222" s="200">
        <v>1099.6300000000001</v>
      </c>
      <c r="L222" s="199"/>
      <c r="M222" s="199"/>
      <c r="N222" s="201">
        <f t="shared" si="3"/>
        <v>0.10996300000000001</v>
      </c>
      <c r="O222" s="202"/>
    </row>
    <row r="223" spans="2:15" x14ac:dyDescent="0.2">
      <c r="B223" s="123" t="s">
        <v>554</v>
      </c>
      <c r="C223" s="203" t="s">
        <v>398</v>
      </c>
      <c r="D223" s="204"/>
      <c r="E223" s="204"/>
      <c r="F223" s="204"/>
      <c r="G223" s="203"/>
      <c r="H223" s="204"/>
      <c r="I223" s="124">
        <v>800</v>
      </c>
      <c r="J223" s="125"/>
      <c r="K223" s="205">
        <v>0</v>
      </c>
      <c r="L223" s="204"/>
      <c r="M223" s="204"/>
      <c r="N223" s="206">
        <f t="shared" si="3"/>
        <v>0</v>
      </c>
      <c r="O223" s="207"/>
    </row>
    <row r="224" spans="2:15" x14ac:dyDescent="0.2">
      <c r="B224" s="123" t="s">
        <v>555</v>
      </c>
      <c r="C224" s="203" t="s">
        <v>403</v>
      </c>
      <c r="D224" s="204"/>
      <c r="E224" s="204"/>
      <c r="F224" s="204"/>
      <c r="G224" s="203"/>
      <c r="H224" s="204"/>
      <c r="I224" s="124">
        <v>1200</v>
      </c>
      <c r="J224" s="125"/>
      <c r="K224" s="205">
        <v>0</v>
      </c>
      <c r="L224" s="204"/>
      <c r="M224" s="204"/>
      <c r="N224" s="206">
        <f t="shared" si="3"/>
        <v>0</v>
      </c>
      <c r="O224" s="207"/>
    </row>
    <row r="225" spans="2:18" x14ac:dyDescent="0.2">
      <c r="B225" s="123" t="s">
        <v>556</v>
      </c>
      <c r="C225" s="203" t="s">
        <v>400</v>
      </c>
      <c r="D225" s="204"/>
      <c r="E225" s="204"/>
      <c r="F225" s="204"/>
      <c r="G225" s="203"/>
      <c r="H225" s="204"/>
      <c r="I225" s="124">
        <v>500</v>
      </c>
      <c r="J225" s="125"/>
      <c r="K225" s="205">
        <v>0</v>
      </c>
      <c r="L225" s="204"/>
      <c r="M225" s="204"/>
      <c r="N225" s="206">
        <f t="shared" si="3"/>
        <v>0</v>
      </c>
      <c r="O225" s="207"/>
    </row>
    <row r="226" spans="2:18" x14ac:dyDescent="0.2">
      <c r="B226" s="123" t="s">
        <v>557</v>
      </c>
      <c r="C226" s="203" t="s">
        <v>408</v>
      </c>
      <c r="D226" s="204"/>
      <c r="E226" s="204"/>
      <c r="F226" s="204"/>
      <c r="G226" s="203"/>
      <c r="H226" s="204"/>
      <c r="I226" s="124">
        <v>600</v>
      </c>
      <c r="J226" s="125"/>
      <c r="K226" s="205">
        <v>0</v>
      </c>
      <c r="L226" s="204"/>
      <c r="M226" s="204"/>
      <c r="N226" s="206">
        <f t="shared" si="3"/>
        <v>0</v>
      </c>
      <c r="O226" s="207"/>
    </row>
    <row r="227" spans="2:18" x14ac:dyDescent="0.2">
      <c r="B227" s="123" t="s">
        <v>558</v>
      </c>
      <c r="C227" s="203" t="s">
        <v>405</v>
      </c>
      <c r="D227" s="204"/>
      <c r="E227" s="204"/>
      <c r="F227" s="204"/>
      <c r="G227" s="203"/>
      <c r="H227" s="204"/>
      <c r="I227" s="124">
        <v>1500</v>
      </c>
      <c r="J227" s="125"/>
      <c r="K227" s="205">
        <v>1099.6300000000001</v>
      </c>
      <c r="L227" s="204"/>
      <c r="M227" s="204"/>
      <c r="N227" s="206">
        <f t="shared" si="3"/>
        <v>0.73308666666666678</v>
      </c>
      <c r="O227" s="207"/>
    </row>
    <row r="228" spans="2:18" x14ac:dyDescent="0.2">
      <c r="B228" s="123" t="s">
        <v>549</v>
      </c>
      <c r="C228" s="203" t="s">
        <v>393</v>
      </c>
      <c r="D228" s="204"/>
      <c r="E228" s="204"/>
      <c r="F228" s="204"/>
      <c r="G228" s="203"/>
      <c r="H228" s="204"/>
      <c r="I228" s="124">
        <v>500</v>
      </c>
      <c r="J228" s="125"/>
      <c r="K228" s="205">
        <v>0</v>
      </c>
      <c r="L228" s="204"/>
      <c r="M228" s="204"/>
      <c r="N228" s="206">
        <f t="shared" si="3"/>
        <v>0</v>
      </c>
      <c r="O228" s="207"/>
    </row>
    <row r="229" spans="2:18" x14ac:dyDescent="0.2">
      <c r="B229" s="123" t="s">
        <v>550</v>
      </c>
      <c r="C229" s="203" t="s">
        <v>173</v>
      </c>
      <c r="D229" s="204"/>
      <c r="E229" s="204"/>
      <c r="F229" s="204"/>
      <c r="G229" s="203"/>
      <c r="H229" s="204"/>
      <c r="I229" s="124">
        <v>4900</v>
      </c>
      <c r="J229" s="125"/>
      <c r="K229" s="205">
        <v>0</v>
      </c>
      <c r="L229" s="204"/>
      <c r="M229" s="204"/>
      <c r="N229" s="206">
        <f t="shared" si="3"/>
        <v>0</v>
      </c>
      <c r="O229" s="207"/>
    </row>
    <row r="230" spans="2:18" ht="24" customHeight="1" x14ac:dyDescent="0.2">
      <c r="B230" s="123" t="s">
        <v>551</v>
      </c>
      <c r="C230" s="203" t="s">
        <v>175</v>
      </c>
      <c r="D230" s="204"/>
      <c r="E230" s="204"/>
      <c r="F230" s="204"/>
      <c r="G230" s="203"/>
      <c r="H230" s="204"/>
      <c r="I230" s="124">
        <v>0</v>
      </c>
      <c r="J230" s="125"/>
      <c r="K230" s="205">
        <v>0</v>
      </c>
      <c r="L230" s="204"/>
      <c r="M230" s="204"/>
      <c r="N230" s="206" t="e">
        <f t="shared" si="3"/>
        <v>#DIV/0!</v>
      </c>
      <c r="O230" s="207"/>
    </row>
    <row r="231" spans="2:18" x14ac:dyDescent="0.2">
      <c r="B231" s="133" t="s">
        <v>205</v>
      </c>
      <c r="C231" s="198" t="s">
        <v>206</v>
      </c>
      <c r="D231" s="199"/>
      <c r="E231" s="199"/>
      <c r="F231" s="199"/>
      <c r="G231" s="198"/>
      <c r="H231" s="199"/>
      <c r="I231" s="134">
        <v>0</v>
      </c>
      <c r="J231" s="135"/>
      <c r="K231" s="200">
        <v>0</v>
      </c>
      <c r="L231" s="199"/>
      <c r="M231" s="199"/>
      <c r="N231" s="201" t="e">
        <f t="shared" si="3"/>
        <v>#DIV/0!</v>
      </c>
      <c r="O231" s="202"/>
    </row>
    <row r="232" spans="2:18" ht="22.5" customHeight="1" x14ac:dyDescent="0.2">
      <c r="B232" s="123" t="s">
        <v>551</v>
      </c>
      <c r="C232" s="203" t="s">
        <v>175</v>
      </c>
      <c r="D232" s="204"/>
      <c r="E232" s="204"/>
      <c r="F232" s="204"/>
      <c r="G232" s="203"/>
      <c r="H232" s="204"/>
      <c r="I232" s="124">
        <v>0</v>
      </c>
      <c r="J232" s="125"/>
      <c r="K232" s="205">
        <v>0</v>
      </c>
      <c r="L232" s="204"/>
      <c r="M232" s="204"/>
      <c r="N232" s="206" t="e">
        <f t="shared" si="3"/>
        <v>#DIV/0!</v>
      </c>
      <c r="O232" s="207"/>
      <c r="P232" s="120"/>
      <c r="Q232" s="120"/>
      <c r="R232" s="120"/>
    </row>
    <row r="233" spans="2:18" x14ac:dyDescent="0.2">
      <c r="B233" s="133" t="s">
        <v>212</v>
      </c>
      <c r="C233" s="198" t="s">
        <v>213</v>
      </c>
      <c r="D233" s="199"/>
      <c r="E233" s="199"/>
      <c r="F233" s="199"/>
      <c r="G233" s="198"/>
      <c r="H233" s="199"/>
      <c r="I233" s="134">
        <v>200</v>
      </c>
      <c r="J233" s="135"/>
      <c r="K233" s="200">
        <v>0</v>
      </c>
      <c r="L233" s="199"/>
      <c r="M233" s="199"/>
      <c r="N233" s="201">
        <f t="shared" si="3"/>
        <v>0</v>
      </c>
      <c r="O233" s="202"/>
    </row>
    <row r="234" spans="2:18" x14ac:dyDescent="0.2">
      <c r="B234" s="123" t="s">
        <v>555</v>
      </c>
      <c r="C234" s="203" t="s">
        <v>403</v>
      </c>
      <c r="D234" s="204"/>
      <c r="E234" s="204"/>
      <c r="F234" s="204"/>
      <c r="G234" s="203"/>
      <c r="H234" s="204"/>
      <c r="I234" s="124">
        <v>100</v>
      </c>
      <c r="J234" s="125"/>
      <c r="K234" s="205">
        <v>0</v>
      </c>
      <c r="L234" s="204"/>
      <c r="M234" s="204"/>
      <c r="N234" s="206">
        <f t="shared" si="3"/>
        <v>0</v>
      </c>
      <c r="O234" s="207"/>
    </row>
    <row r="235" spans="2:18" x14ac:dyDescent="0.2">
      <c r="B235" s="123" t="s">
        <v>556</v>
      </c>
      <c r="C235" s="203" t="s">
        <v>400</v>
      </c>
      <c r="D235" s="204"/>
      <c r="E235" s="204"/>
      <c r="F235" s="204"/>
      <c r="G235" s="203"/>
      <c r="H235" s="204"/>
      <c r="I235" s="124">
        <v>100</v>
      </c>
      <c r="J235" s="125"/>
      <c r="K235" s="205">
        <v>0</v>
      </c>
      <c r="L235" s="204"/>
      <c r="M235" s="204"/>
      <c r="N235" s="206">
        <f t="shared" si="3"/>
        <v>0</v>
      </c>
      <c r="O235" s="207"/>
    </row>
    <row r="236" spans="2:18" x14ac:dyDescent="0.2">
      <c r="B236" s="133" t="s">
        <v>214</v>
      </c>
      <c r="C236" s="198" t="s">
        <v>215</v>
      </c>
      <c r="D236" s="199"/>
      <c r="E236" s="199"/>
      <c r="F236" s="199"/>
      <c r="G236" s="198"/>
      <c r="H236" s="199"/>
      <c r="I236" s="134">
        <v>2300</v>
      </c>
      <c r="J236" s="135"/>
      <c r="K236" s="200">
        <v>0</v>
      </c>
      <c r="L236" s="199"/>
      <c r="M236" s="199"/>
      <c r="N236" s="201">
        <f t="shared" si="3"/>
        <v>0</v>
      </c>
      <c r="O236" s="202"/>
    </row>
    <row r="237" spans="2:18" x14ac:dyDescent="0.2">
      <c r="B237" s="123" t="s">
        <v>554</v>
      </c>
      <c r="C237" s="203" t="s">
        <v>398</v>
      </c>
      <c r="D237" s="204"/>
      <c r="E237" s="204"/>
      <c r="F237" s="204"/>
      <c r="G237" s="203"/>
      <c r="H237" s="204"/>
      <c r="I237" s="124">
        <v>2000</v>
      </c>
      <c r="J237" s="125"/>
      <c r="K237" s="205">
        <v>0</v>
      </c>
      <c r="L237" s="204"/>
      <c r="M237" s="204"/>
      <c r="N237" s="206">
        <f t="shared" si="3"/>
        <v>0</v>
      </c>
      <c r="O237" s="207"/>
    </row>
    <row r="238" spans="2:18" x14ac:dyDescent="0.2">
      <c r="B238" s="123" t="s">
        <v>555</v>
      </c>
      <c r="C238" s="203" t="s">
        <v>403</v>
      </c>
      <c r="D238" s="204"/>
      <c r="E238" s="204"/>
      <c r="F238" s="204"/>
      <c r="G238" s="203"/>
      <c r="H238" s="204"/>
      <c r="I238" s="124">
        <v>300</v>
      </c>
      <c r="J238" s="125"/>
      <c r="K238" s="205">
        <v>0</v>
      </c>
      <c r="L238" s="204"/>
      <c r="M238" s="204"/>
      <c r="N238" s="206">
        <f t="shared" si="3"/>
        <v>0</v>
      </c>
      <c r="O238" s="207"/>
    </row>
    <row r="239" spans="2:18" ht="12.75" hidden="1" customHeight="1" x14ac:dyDescent="0.2"/>
  </sheetData>
  <mergeCells count="935">
    <mergeCell ref="C236:F236"/>
    <mergeCell ref="G236:H236"/>
    <mergeCell ref="K236:M236"/>
    <mergeCell ref="N236:O236"/>
    <mergeCell ref="C237:F237"/>
    <mergeCell ref="G237:H237"/>
    <mergeCell ref="K237:M237"/>
    <mergeCell ref="N237:O237"/>
    <mergeCell ref="C238:F238"/>
    <mergeCell ref="G238:H238"/>
    <mergeCell ref="K238:M238"/>
    <mergeCell ref="N238:O238"/>
    <mergeCell ref="C233:F233"/>
    <mergeCell ref="G233:H233"/>
    <mergeCell ref="K233:M233"/>
    <mergeCell ref="N233:O233"/>
    <mergeCell ref="C234:F234"/>
    <mergeCell ref="G234:H234"/>
    <mergeCell ref="K234:M234"/>
    <mergeCell ref="N234:O234"/>
    <mergeCell ref="C235:F235"/>
    <mergeCell ref="G235:H235"/>
    <mergeCell ref="K235:M235"/>
    <mergeCell ref="N235:O235"/>
    <mergeCell ref="C230:F230"/>
    <mergeCell ref="G230:H230"/>
    <mergeCell ref="K230:M230"/>
    <mergeCell ref="N230:O230"/>
    <mergeCell ref="C231:F231"/>
    <mergeCell ref="G231:H231"/>
    <mergeCell ref="K231:M231"/>
    <mergeCell ref="N231:O231"/>
    <mergeCell ref="C232:F232"/>
    <mergeCell ref="G232:H232"/>
    <mergeCell ref="K232:M232"/>
    <mergeCell ref="N232:O232"/>
    <mergeCell ref="C227:F227"/>
    <mergeCell ref="G227:H227"/>
    <mergeCell ref="K227:M227"/>
    <mergeCell ref="N227:O227"/>
    <mergeCell ref="C228:F228"/>
    <mergeCell ref="G228:H228"/>
    <mergeCell ref="K228:M228"/>
    <mergeCell ref="N228:O228"/>
    <mergeCell ref="C229:F229"/>
    <mergeCell ref="G229:H229"/>
    <mergeCell ref="K229:M229"/>
    <mergeCell ref="N229:O229"/>
    <mergeCell ref="C224:F224"/>
    <mergeCell ref="G224:H224"/>
    <mergeCell ref="K224:M224"/>
    <mergeCell ref="N224:O224"/>
    <mergeCell ref="C225:F225"/>
    <mergeCell ref="G225:H225"/>
    <mergeCell ref="K225:M225"/>
    <mergeCell ref="N225:O225"/>
    <mergeCell ref="C226:F226"/>
    <mergeCell ref="G226:H226"/>
    <mergeCell ref="K226:M226"/>
    <mergeCell ref="N226:O226"/>
    <mergeCell ref="C221:F221"/>
    <mergeCell ref="G221:H221"/>
    <mergeCell ref="K221:M221"/>
    <mergeCell ref="N221:O221"/>
    <mergeCell ref="C222:F222"/>
    <mergeCell ref="G222:H222"/>
    <mergeCell ref="K222:M222"/>
    <mergeCell ref="N222:O222"/>
    <mergeCell ref="C223:F223"/>
    <mergeCell ref="G223:H223"/>
    <mergeCell ref="K223:M223"/>
    <mergeCell ref="N223:O223"/>
    <mergeCell ref="C218:F218"/>
    <mergeCell ref="G218:H218"/>
    <mergeCell ref="K218:M218"/>
    <mergeCell ref="N218:O218"/>
    <mergeCell ref="C219:F219"/>
    <mergeCell ref="G219:H219"/>
    <mergeCell ref="K219:M219"/>
    <mergeCell ref="N219:O219"/>
    <mergeCell ref="C220:F220"/>
    <mergeCell ref="G220:H220"/>
    <mergeCell ref="K220:M220"/>
    <mergeCell ref="N220:O220"/>
    <mergeCell ref="C215:F215"/>
    <mergeCell ref="G215:H215"/>
    <mergeCell ref="K215:M215"/>
    <mergeCell ref="N215:O215"/>
    <mergeCell ref="C216:F216"/>
    <mergeCell ref="G216:H216"/>
    <mergeCell ref="K216:M216"/>
    <mergeCell ref="N216:O216"/>
    <mergeCell ref="C217:F217"/>
    <mergeCell ref="G217:H217"/>
    <mergeCell ref="K217:M217"/>
    <mergeCell ref="N217:O217"/>
    <mergeCell ref="C212:F212"/>
    <mergeCell ref="G212:H212"/>
    <mergeCell ref="K212:M212"/>
    <mergeCell ref="N212:O212"/>
    <mergeCell ref="C213:F213"/>
    <mergeCell ref="G213:H213"/>
    <mergeCell ref="K213:M213"/>
    <mergeCell ref="N213:O213"/>
    <mergeCell ref="C214:F214"/>
    <mergeCell ref="G214:H214"/>
    <mergeCell ref="K214:M214"/>
    <mergeCell ref="N214:O214"/>
    <mergeCell ref="C209:F209"/>
    <mergeCell ref="G209:H209"/>
    <mergeCell ref="K209:M209"/>
    <mergeCell ref="N209:O209"/>
    <mergeCell ref="C210:F210"/>
    <mergeCell ref="G210:H210"/>
    <mergeCell ref="K210:M210"/>
    <mergeCell ref="N210:O210"/>
    <mergeCell ref="C211:F211"/>
    <mergeCell ref="G211:H211"/>
    <mergeCell ref="K211:M211"/>
    <mergeCell ref="N211:O211"/>
    <mergeCell ref="C206:F206"/>
    <mergeCell ref="G206:H206"/>
    <mergeCell ref="K206:M206"/>
    <mergeCell ref="N206:O206"/>
    <mergeCell ref="C207:F207"/>
    <mergeCell ref="G207:H207"/>
    <mergeCell ref="K207:M207"/>
    <mergeCell ref="N207:O207"/>
    <mergeCell ref="C208:F208"/>
    <mergeCell ref="G208:H208"/>
    <mergeCell ref="K208:M208"/>
    <mergeCell ref="N208:O208"/>
    <mergeCell ref="C203:F203"/>
    <mergeCell ref="G203:H203"/>
    <mergeCell ref="K203:M203"/>
    <mergeCell ref="N203:O203"/>
    <mergeCell ref="C204:F204"/>
    <mergeCell ref="G204:H204"/>
    <mergeCell ref="K204:M204"/>
    <mergeCell ref="N204:O204"/>
    <mergeCell ref="C205:F205"/>
    <mergeCell ref="G205:H205"/>
    <mergeCell ref="K205:M205"/>
    <mergeCell ref="N205:O205"/>
    <mergeCell ref="C200:F200"/>
    <mergeCell ref="G200:H200"/>
    <mergeCell ref="K200:M200"/>
    <mergeCell ref="N200:O200"/>
    <mergeCell ref="C201:F201"/>
    <mergeCell ref="G201:H201"/>
    <mergeCell ref="K201:M201"/>
    <mergeCell ref="N201:O201"/>
    <mergeCell ref="C202:F202"/>
    <mergeCell ref="G202:H202"/>
    <mergeCell ref="K202:M202"/>
    <mergeCell ref="N202:O202"/>
    <mergeCell ref="C197:F197"/>
    <mergeCell ref="G197:H197"/>
    <mergeCell ref="K197:M197"/>
    <mergeCell ref="N197:O197"/>
    <mergeCell ref="C198:F198"/>
    <mergeCell ref="G198:H198"/>
    <mergeCell ref="K198:M198"/>
    <mergeCell ref="N198:O198"/>
    <mergeCell ref="C199:F199"/>
    <mergeCell ref="G199:H199"/>
    <mergeCell ref="K199:M199"/>
    <mergeCell ref="N199:O199"/>
    <mergeCell ref="C194:F194"/>
    <mergeCell ref="G194:H194"/>
    <mergeCell ref="K194:M194"/>
    <mergeCell ref="N194:O194"/>
    <mergeCell ref="C195:F195"/>
    <mergeCell ref="G195:H195"/>
    <mergeCell ref="K195:M195"/>
    <mergeCell ref="N195:O195"/>
    <mergeCell ref="C196:F196"/>
    <mergeCell ref="G196:H196"/>
    <mergeCell ref="K196:M196"/>
    <mergeCell ref="N196:O196"/>
    <mergeCell ref="C191:F191"/>
    <mergeCell ref="G191:H191"/>
    <mergeCell ref="K191:M191"/>
    <mergeCell ref="N191:O191"/>
    <mergeCell ref="C192:F192"/>
    <mergeCell ref="G192:H192"/>
    <mergeCell ref="K192:M192"/>
    <mergeCell ref="N192:O192"/>
    <mergeCell ref="C193:F193"/>
    <mergeCell ref="G193:H193"/>
    <mergeCell ref="K193:M193"/>
    <mergeCell ref="N193:O193"/>
    <mergeCell ref="C188:F188"/>
    <mergeCell ref="G188:H188"/>
    <mergeCell ref="K188:M188"/>
    <mergeCell ref="N188:O188"/>
    <mergeCell ref="C189:F189"/>
    <mergeCell ref="G189:H189"/>
    <mergeCell ref="K189:M189"/>
    <mergeCell ref="N189:O189"/>
    <mergeCell ref="C190:F190"/>
    <mergeCell ref="G190:H190"/>
    <mergeCell ref="K190:M190"/>
    <mergeCell ref="N190:O190"/>
    <mergeCell ref="C185:F185"/>
    <mergeCell ref="G185:H185"/>
    <mergeCell ref="K185:M185"/>
    <mergeCell ref="N185:O185"/>
    <mergeCell ref="C186:F186"/>
    <mergeCell ref="G186:H186"/>
    <mergeCell ref="K186:M186"/>
    <mergeCell ref="N186:O186"/>
    <mergeCell ref="C187:F187"/>
    <mergeCell ref="G187:H187"/>
    <mergeCell ref="K187:M187"/>
    <mergeCell ref="N187:O187"/>
    <mergeCell ref="C182:F182"/>
    <mergeCell ref="G182:H182"/>
    <mergeCell ref="K182:M182"/>
    <mergeCell ref="N182:O182"/>
    <mergeCell ref="C183:F183"/>
    <mergeCell ref="G183:H183"/>
    <mergeCell ref="K183:M183"/>
    <mergeCell ref="N183:O183"/>
    <mergeCell ref="C184:F184"/>
    <mergeCell ref="G184:H184"/>
    <mergeCell ref="K184:M184"/>
    <mergeCell ref="N184:O184"/>
    <mergeCell ref="C179:F179"/>
    <mergeCell ref="G179:H179"/>
    <mergeCell ref="K179:M179"/>
    <mergeCell ref="N179:O179"/>
    <mergeCell ref="C180:F180"/>
    <mergeCell ref="G180:H180"/>
    <mergeCell ref="K180:M180"/>
    <mergeCell ref="N180:O180"/>
    <mergeCell ref="C181:F181"/>
    <mergeCell ref="G181:H181"/>
    <mergeCell ref="K181:M181"/>
    <mergeCell ref="N181:O181"/>
    <mergeCell ref="C176:F176"/>
    <mergeCell ref="G176:H176"/>
    <mergeCell ref="K176:M176"/>
    <mergeCell ref="N176:O176"/>
    <mergeCell ref="C177:F177"/>
    <mergeCell ref="G177:H177"/>
    <mergeCell ref="K177:M177"/>
    <mergeCell ref="N177:O177"/>
    <mergeCell ref="C178:F178"/>
    <mergeCell ref="G178:H178"/>
    <mergeCell ref="K178:M178"/>
    <mergeCell ref="N178:O178"/>
    <mergeCell ref="C173:F173"/>
    <mergeCell ref="G173:H173"/>
    <mergeCell ref="K173:M173"/>
    <mergeCell ref="N173:O173"/>
    <mergeCell ref="C174:F174"/>
    <mergeCell ref="G174:H174"/>
    <mergeCell ref="K174:M174"/>
    <mergeCell ref="N174:O174"/>
    <mergeCell ref="C175:F175"/>
    <mergeCell ref="G175:H175"/>
    <mergeCell ref="K175:M175"/>
    <mergeCell ref="N175:O175"/>
    <mergeCell ref="C170:F170"/>
    <mergeCell ref="G170:H170"/>
    <mergeCell ref="K170:M170"/>
    <mergeCell ref="N170:O170"/>
    <mergeCell ref="C171:F171"/>
    <mergeCell ref="G171:H171"/>
    <mergeCell ref="K171:M171"/>
    <mergeCell ref="N171:O171"/>
    <mergeCell ref="C172:F172"/>
    <mergeCell ref="G172:H172"/>
    <mergeCell ref="K172:M172"/>
    <mergeCell ref="N172:O172"/>
    <mergeCell ref="C167:F167"/>
    <mergeCell ref="G167:H167"/>
    <mergeCell ref="K167:M167"/>
    <mergeCell ref="N167:O167"/>
    <mergeCell ref="C168:F168"/>
    <mergeCell ref="G168:H168"/>
    <mergeCell ref="K168:M168"/>
    <mergeCell ref="N168:O168"/>
    <mergeCell ref="C169:F169"/>
    <mergeCell ref="G169:H169"/>
    <mergeCell ref="K169:M169"/>
    <mergeCell ref="N169:O169"/>
    <mergeCell ref="C164:F164"/>
    <mergeCell ref="G164:H164"/>
    <mergeCell ref="K164:M164"/>
    <mergeCell ref="N164:O164"/>
    <mergeCell ref="C165:F165"/>
    <mergeCell ref="G165:H165"/>
    <mergeCell ref="K165:M165"/>
    <mergeCell ref="N165:O165"/>
    <mergeCell ref="C166:F166"/>
    <mergeCell ref="G166:H166"/>
    <mergeCell ref="K166:M166"/>
    <mergeCell ref="N166:O166"/>
    <mergeCell ref="C161:F161"/>
    <mergeCell ref="G161:H161"/>
    <mergeCell ref="K161:M161"/>
    <mergeCell ref="N161:O161"/>
    <mergeCell ref="C162:F162"/>
    <mergeCell ref="G162:H162"/>
    <mergeCell ref="K162:M162"/>
    <mergeCell ref="N162:O162"/>
    <mergeCell ref="C163:F163"/>
    <mergeCell ref="G163:H163"/>
    <mergeCell ref="K163:M163"/>
    <mergeCell ref="N163:O163"/>
    <mergeCell ref="C158:F158"/>
    <mergeCell ref="G158:H158"/>
    <mergeCell ref="K158:M158"/>
    <mergeCell ref="N158:O158"/>
    <mergeCell ref="C159:F159"/>
    <mergeCell ref="G159:H159"/>
    <mergeCell ref="K159:M159"/>
    <mergeCell ref="N159:O159"/>
    <mergeCell ref="C160:F160"/>
    <mergeCell ref="G160:H160"/>
    <mergeCell ref="K160:M160"/>
    <mergeCell ref="N160:O160"/>
    <mergeCell ref="C155:F155"/>
    <mergeCell ref="G155:H155"/>
    <mergeCell ref="K155:M155"/>
    <mergeCell ref="N155:O155"/>
    <mergeCell ref="C156:F156"/>
    <mergeCell ref="G156:H156"/>
    <mergeCell ref="K156:M156"/>
    <mergeCell ref="N156:O156"/>
    <mergeCell ref="C157:F157"/>
    <mergeCell ref="G157:H157"/>
    <mergeCell ref="K157:M157"/>
    <mergeCell ref="N157:O157"/>
    <mergeCell ref="C152:F152"/>
    <mergeCell ref="G152:H152"/>
    <mergeCell ref="K152:M152"/>
    <mergeCell ref="N152:O152"/>
    <mergeCell ref="C153:F153"/>
    <mergeCell ref="G153:H153"/>
    <mergeCell ref="K153:M153"/>
    <mergeCell ref="N153:O153"/>
    <mergeCell ref="C154:F154"/>
    <mergeCell ref="G154:H154"/>
    <mergeCell ref="K154:M154"/>
    <mergeCell ref="N154:O154"/>
    <mergeCell ref="C149:F149"/>
    <mergeCell ref="G149:H149"/>
    <mergeCell ref="K149:M149"/>
    <mergeCell ref="N149:O149"/>
    <mergeCell ref="C150:F150"/>
    <mergeCell ref="G150:H150"/>
    <mergeCell ref="K150:M150"/>
    <mergeCell ref="N150:O150"/>
    <mergeCell ref="C151:F151"/>
    <mergeCell ref="G151:H151"/>
    <mergeCell ref="K151:M151"/>
    <mergeCell ref="N151:O151"/>
    <mergeCell ref="C146:F146"/>
    <mergeCell ref="G146:H146"/>
    <mergeCell ref="K146:M146"/>
    <mergeCell ref="N146:O146"/>
    <mergeCell ref="C147:F147"/>
    <mergeCell ref="G147:H147"/>
    <mergeCell ref="K147:M147"/>
    <mergeCell ref="N147:O147"/>
    <mergeCell ref="C148:F148"/>
    <mergeCell ref="G148:H148"/>
    <mergeCell ref="K148:M148"/>
    <mergeCell ref="N148:O148"/>
    <mergeCell ref="C143:F143"/>
    <mergeCell ref="G143:H143"/>
    <mergeCell ref="K143:M143"/>
    <mergeCell ref="N143:O143"/>
    <mergeCell ref="C144:F144"/>
    <mergeCell ref="G144:H144"/>
    <mergeCell ref="K144:M144"/>
    <mergeCell ref="N144:O144"/>
    <mergeCell ref="C145:F145"/>
    <mergeCell ref="G145:H145"/>
    <mergeCell ref="K145:M145"/>
    <mergeCell ref="N145:O145"/>
    <mergeCell ref="C140:F140"/>
    <mergeCell ref="G140:H140"/>
    <mergeCell ref="K140:M140"/>
    <mergeCell ref="N140:O140"/>
    <mergeCell ref="C141:F141"/>
    <mergeCell ref="G141:H141"/>
    <mergeCell ref="K141:M141"/>
    <mergeCell ref="N141:O141"/>
    <mergeCell ref="C142:F142"/>
    <mergeCell ref="G142:H142"/>
    <mergeCell ref="K142:M142"/>
    <mergeCell ref="N142:O142"/>
    <mergeCell ref="C137:F137"/>
    <mergeCell ref="G137:H137"/>
    <mergeCell ref="K137:M137"/>
    <mergeCell ref="N137:O137"/>
    <mergeCell ref="C138:F138"/>
    <mergeCell ref="G138:H138"/>
    <mergeCell ref="K138:M138"/>
    <mergeCell ref="N138:O138"/>
    <mergeCell ref="C139:F139"/>
    <mergeCell ref="G139:H139"/>
    <mergeCell ref="K139:M139"/>
    <mergeCell ref="N139:O139"/>
    <mergeCell ref="C134:F134"/>
    <mergeCell ref="G134:H134"/>
    <mergeCell ref="K134:M134"/>
    <mergeCell ref="N134:O134"/>
    <mergeCell ref="C135:F135"/>
    <mergeCell ref="G135:H135"/>
    <mergeCell ref="K135:M135"/>
    <mergeCell ref="N135:O135"/>
    <mergeCell ref="C136:F136"/>
    <mergeCell ref="G136:H136"/>
    <mergeCell ref="K136:M136"/>
    <mergeCell ref="N136:O136"/>
    <mergeCell ref="C131:F131"/>
    <mergeCell ref="G131:H131"/>
    <mergeCell ref="K131:M131"/>
    <mergeCell ref="N131:O131"/>
    <mergeCell ref="C132:F132"/>
    <mergeCell ref="G132:H132"/>
    <mergeCell ref="K132:M132"/>
    <mergeCell ref="N132:O132"/>
    <mergeCell ref="C133:F133"/>
    <mergeCell ref="G133:H133"/>
    <mergeCell ref="K133:M133"/>
    <mergeCell ref="N133:O133"/>
    <mergeCell ref="C128:F128"/>
    <mergeCell ref="G128:H128"/>
    <mergeCell ref="K128:M128"/>
    <mergeCell ref="N128:O128"/>
    <mergeCell ref="C129:F129"/>
    <mergeCell ref="G129:H129"/>
    <mergeCell ref="K129:M129"/>
    <mergeCell ref="N129:O129"/>
    <mergeCell ref="C130:F130"/>
    <mergeCell ref="G130:H130"/>
    <mergeCell ref="K130:M130"/>
    <mergeCell ref="N130:O130"/>
    <mergeCell ref="C125:F125"/>
    <mergeCell ref="G125:H125"/>
    <mergeCell ref="K125:M125"/>
    <mergeCell ref="N125:O125"/>
    <mergeCell ref="C126:F126"/>
    <mergeCell ref="G126:H126"/>
    <mergeCell ref="K126:M126"/>
    <mergeCell ref="N126:O126"/>
    <mergeCell ref="C127:F127"/>
    <mergeCell ref="G127:H127"/>
    <mergeCell ref="K127:M127"/>
    <mergeCell ref="N127:O127"/>
    <mergeCell ref="C122:F122"/>
    <mergeCell ref="G122:H122"/>
    <mergeCell ref="K122:M122"/>
    <mergeCell ref="N122:O122"/>
    <mergeCell ref="C123:F123"/>
    <mergeCell ref="G123:H123"/>
    <mergeCell ref="K123:M123"/>
    <mergeCell ref="N123:O123"/>
    <mergeCell ref="C124:F124"/>
    <mergeCell ref="G124:H124"/>
    <mergeCell ref="K124:M124"/>
    <mergeCell ref="N124:O124"/>
    <mergeCell ref="C119:F119"/>
    <mergeCell ref="G119:H119"/>
    <mergeCell ref="K119:M119"/>
    <mergeCell ref="N119:O119"/>
    <mergeCell ref="C120:F120"/>
    <mergeCell ref="G120:H120"/>
    <mergeCell ref="K120:M120"/>
    <mergeCell ref="N120:O120"/>
    <mergeCell ref="C121:F121"/>
    <mergeCell ref="G121:H121"/>
    <mergeCell ref="K121:M121"/>
    <mergeCell ref="N121:O121"/>
    <mergeCell ref="C116:F116"/>
    <mergeCell ref="G116:H116"/>
    <mergeCell ref="K116:M116"/>
    <mergeCell ref="N116:O116"/>
    <mergeCell ref="C117:F117"/>
    <mergeCell ref="G117:H117"/>
    <mergeCell ref="K117:M117"/>
    <mergeCell ref="N117:O117"/>
    <mergeCell ref="C118:F118"/>
    <mergeCell ref="G118:H118"/>
    <mergeCell ref="K118:M118"/>
    <mergeCell ref="N118:O118"/>
    <mergeCell ref="C113:F113"/>
    <mergeCell ref="G113:H113"/>
    <mergeCell ref="K113:M113"/>
    <mergeCell ref="N113:O113"/>
    <mergeCell ref="C114:F114"/>
    <mergeCell ref="G114:H114"/>
    <mergeCell ref="K114:M114"/>
    <mergeCell ref="N114:O114"/>
    <mergeCell ref="C115:F115"/>
    <mergeCell ref="G115:H115"/>
    <mergeCell ref="K115:M115"/>
    <mergeCell ref="N115:O115"/>
    <mergeCell ref="C110:F110"/>
    <mergeCell ref="G110:H110"/>
    <mergeCell ref="K110:M110"/>
    <mergeCell ref="N110:O110"/>
    <mergeCell ref="C111:F111"/>
    <mergeCell ref="G111:H111"/>
    <mergeCell ref="K111:M111"/>
    <mergeCell ref="N111:O111"/>
    <mergeCell ref="C112:F112"/>
    <mergeCell ref="G112:H112"/>
    <mergeCell ref="K112:M112"/>
    <mergeCell ref="N112:O112"/>
    <mergeCell ref="C107:F107"/>
    <mergeCell ref="G107:H107"/>
    <mergeCell ref="K107:M107"/>
    <mergeCell ref="N107:O107"/>
    <mergeCell ref="C108:F108"/>
    <mergeCell ref="G108:H108"/>
    <mergeCell ref="K108:M108"/>
    <mergeCell ref="N108:O108"/>
    <mergeCell ref="C109:F109"/>
    <mergeCell ref="G109:H109"/>
    <mergeCell ref="K109:M109"/>
    <mergeCell ref="N109:O109"/>
    <mergeCell ref="C104:F104"/>
    <mergeCell ref="G104:H104"/>
    <mergeCell ref="K104:M104"/>
    <mergeCell ref="N104:O104"/>
    <mergeCell ref="C105:F105"/>
    <mergeCell ref="G105:H105"/>
    <mergeCell ref="K105:M105"/>
    <mergeCell ref="N105:O105"/>
    <mergeCell ref="C106:F106"/>
    <mergeCell ref="G106:H106"/>
    <mergeCell ref="K106:M106"/>
    <mergeCell ref="N106:O106"/>
    <mergeCell ref="C101:F101"/>
    <mergeCell ref="G101:H101"/>
    <mergeCell ref="K101:M101"/>
    <mergeCell ref="N101:O101"/>
    <mergeCell ref="C102:F102"/>
    <mergeCell ref="G102:H102"/>
    <mergeCell ref="K102:M102"/>
    <mergeCell ref="N102:O102"/>
    <mergeCell ref="C103:F103"/>
    <mergeCell ref="G103:H103"/>
    <mergeCell ref="K103:M103"/>
    <mergeCell ref="N103:O103"/>
    <mergeCell ref="C98:F98"/>
    <mergeCell ref="G98:H98"/>
    <mergeCell ref="K98:M98"/>
    <mergeCell ref="N98:O98"/>
    <mergeCell ref="C99:F99"/>
    <mergeCell ref="G99:H99"/>
    <mergeCell ref="K99:M99"/>
    <mergeCell ref="N99:O99"/>
    <mergeCell ref="C100:F100"/>
    <mergeCell ref="G100:H100"/>
    <mergeCell ref="K100:M100"/>
    <mergeCell ref="N100:O100"/>
    <mergeCell ref="C95:F95"/>
    <mergeCell ref="G95:H95"/>
    <mergeCell ref="K95:M95"/>
    <mergeCell ref="N95:O95"/>
    <mergeCell ref="C96:F96"/>
    <mergeCell ref="G96:H96"/>
    <mergeCell ref="K96:M96"/>
    <mergeCell ref="N96:O96"/>
    <mergeCell ref="C97:F97"/>
    <mergeCell ref="G97:H97"/>
    <mergeCell ref="K97:M97"/>
    <mergeCell ref="N97:O97"/>
    <mergeCell ref="C92:F92"/>
    <mergeCell ref="G92:H92"/>
    <mergeCell ref="K92:M92"/>
    <mergeCell ref="N92:O92"/>
    <mergeCell ref="C93:F93"/>
    <mergeCell ref="G93:H93"/>
    <mergeCell ref="K93:M93"/>
    <mergeCell ref="N93:O93"/>
    <mergeCell ref="C94:F94"/>
    <mergeCell ref="G94:H94"/>
    <mergeCell ref="K94:M94"/>
    <mergeCell ref="N94:O94"/>
    <mergeCell ref="C89:F89"/>
    <mergeCell ref="G89:H89"/>
    <mergeCell ref="K89:M89"/>
    <mergeCell ref="N89:O89"/>
    <mergeCell ref="C90:F90"/>
    <mergeCell ref="G90:H90"/>
    <mergeCell ref="K90:M90"/>
    <mergeCell ref="N90:O90"/>
    <mergeCell ref="C91:F91"/>
    <mergeCell ref="G91:H91"/>
    <mergeCell ref="K91:M91"/>
    <mergeCell ref="N91:O91"/>
    <mergeCell ref="C86:F86"/>
    <mergeCell ref="G86:H86"/>
    <mergeCell ref="K86:M86"/>
    <mergeCell ref="N86:O86"/>
    <mergeCell ref="C87:F87"/>
    <mergeCell ref="G87:H87"/>
    <mergeCell ref="K87:M87"/>
    <mergeCell ref="N87:O87"/>
    <mergeCell ref="C88:F88"/>
    <mergeCell ref="G88:H88"/>
    <mergeCell ref="K88:M88"/>
    <mergeCell ref="N88:O88"/>
    <mergeCell ref="C83:F83"/>
    <mergeCell ref="G83:H83"/>
    <mergeCell ref="K83:M83"/>
    <mergeCell ref="N83:O83"/>
    <mergeCell ref="C84:F84"/>
    <mergeCell ref="G84:H84"/>
    <mergeCell ref="K84:M84"/>
    <mergeCell ref="N84:O84"/>
    <mergeCell ref="C85:F85"/>
    <mergeCell ref="G85:H85"/>
    <mergeCell ref="K85:M85"/>
    <mergeCell ref="N85:O85"/>
    <mergeCell ref="C80:F80"/>
    <mergeCell ref="G80:H80"/>
    <mergeCell ref="K80:M80"/>
    <mergeCell ref="N80:O80"/>
    <mergeCell ref="C81:F81"/>
    <mergeCell ref="G81:H81"/>
    <mergeCell ref="K81:M81"/>
    <mergeCell ref="N81:O81"/>
    <mergeCell ref="C82:F82"/>
    <mergeCell ref="G82:H82"/>
    <mergeCell ref="K82:M82"/>
    <mergeCell ref="N82:O82"/>
    <mergeCell ref="C77:F77"/>
    <mergeCell ref="G77:H77"/>
    <mergeCell ref="K77:M77"/>
    <mergeCell ref="N77:O77"/>
    <mergeCell ref="C78:F78"/>
    <mergeCell ref="G78:H78"/>
    <mergeCell ref="K78:M78"/>
    <mergeCell ref="N78:O78"/>
    <mergeCell ref="C79:F79"/>
    <mergeCell ref="G79:H79"/>
    <mergeCell ref="K79:M79"/>
    <mergeCell ref="N79:O79"/>
    <mergeCell ref="C74:F74"/>
    <mergeCell ref="G74:H74"/>
    <mergeCell ref="K74:M74"/>
    <mergeCell ref="N74:O74"/>
    <mergeCell ref="C75:F75"/>
    <mergeCell ref="G75:H75"/>
    <mergeCell ref="K75:M75"/>
    <mergeCell ref="N75:O75"/>
    <mergeCell ref="C76:F76"/>
    <mergeCell ref="G76:H76"/>
    <mergeCell ref="K76:M76"/>
    <mergeCell ref="N76:O76"/>
    <mergeCell ref="C71:F71"/>
    <mergeCell ref="G71:H71"/>
    <mergeCell ref="K71:M71"/>
    <mergeCell ref="N71:O71"/>
    <mergeCell ref="C72:F72"/>
    <mergeCell ref="G72:H72"/>
    <mergeCell ref="K72:M72"/>
    <mergeCell ref="N72:O72"/>
    <mergeCell ref="C73:F73"/>
    <mergeCell ref="G73:H73"/>
    <mergeCell ref="K73:M73"/>
    <mergeCell ref="N73:O73"/>
    <mergeCell ref="C68:F68"/>
    <mergeCell ref="G68:H68"/>
    <mergeCell ref="K68:M68"/>
    <mergeCell ref="N68:O68"/>
    <mergeCell ref="C69:F69"/>
    <mergeCell ref="G69:H69"/>
    <mergeCell ref="K69:M69"/>
    <mergeCell ref="N69:O69"/>
    <mergeCell ref="C70:F70"/>
    <mergeCell ref="G70:H70"/>
    <mergeCell ref="K70:M70"/>
    <mergeCell ref="N70:O70"/>
    <mergeCell ref="C65:F65"/>
    <mergeCell ref="G65:H65"/>
    <mergeCell ref="K65:M65"/>
    <mergeCell ref="N65:O65"/>
    <mergeCell ref="C66:F66"/>
    <mergeCell ref="G66:H66"/>
    <mergeCell ref="K66:M66"/>
    <mergeCell ref="N66:O66"/>
    <mergeCell ref="C67:F67"/>
    <mergeCell ref="G67:H67"/>
    <mergeCell ref="K67:M67"/>
    <mergeCell ref="N67:O67"/>
    <mergeCell ref="C62:F62"/>
    <mergeCell ref="G62:H62"/>
    <mergeCell ref="K62:M62"/>
    <mergeCell ref="N62:O62"/>
    <mergeCell ref="C63:F63"/>
    <mergeCell ref="G63:H63"/>
    <mergeCell ref="K63:M63"/>
    <mergeCell ref="N63:O63"/>
    <mergeCell ref="C64:F64"/>
    <mergeCell ref="G64:H64"/>
    <mergeCell ref="K64:M64"/>
    <mergeCell ref="N64:O64"/>
    <mergeCell ref="C59:F59"/>
    <mergeCell ref="G59:H59"/>
    <mergeCell ref="K59:M59"/>
    <mergeCell ref="N59:O59"/>
    <mergeCell ref="C60:F60"/>
    <mergeCell ref="G60:H60"/>
    <mergeCell ref="K60:M60"/>
    <mergeCell ref="N60:O60"/>
    <mergeCell ref="C61:F61"/>
    <mergeCell ref="G61:H61"/>
    <mergeCell ref="K61:M61"/>
    <mergeCell ref="N61:O61"/>
    <mergeCell ref="C56:F56"/>
    <mergeCell ref="G56:H56"/>
    <mergeCell ref="K56:M56"/>
    <mergeCell ref="N56:O56"/>
    <mergeCell ref="C57:F57"/>
    <mergeCell ref="G57:H57"/>
    <mergeCell ref="K57:M57"/>
    <mergeCell ref="N57:O57"/>
    <mergeCell ref="C58:F58"/>
    <mergeCell ref="G58:H58"/>
    <mergeCell ref="K58:M58"/>
    <mergeCell ref="N58:O58"/>
    <mergeCell ref="C53:F53"/>
    <mergeCell ref="G53:H53"/>
    <mergeCell ref="K53:M53"/>
    <mergeCell ref="N53:O53"/>
    <mergeCell ref="C54:F54"/>
    <mergeCell ref="G54:H54"/>
    <mergeCell ref="K54:M54"/>
    <mergeCell ref="N54:O54"/>
    <mergeCell ref="C55:F55"/>
    <mergeCell ref="G55:H55"/>
    <mergeCell ref="K55:M55"/>
    <mergeCell ref="N55:O55"/>
    <mergeCell ref="C50:F50"/>
    <mergeCell ref="G50:H50"/>
    <mergeCell ref="K50:M50"/>
    <mergeCell ref="N50:O50"/>
    <mergeCell ref="C51:F51"/>
    <mergeCell ref="G51:H51"/>
    <mergeCell ref="K51:M51"/>
    <mergeCell ref="N51:O51"/>
    <mergeCell ref="C52:F52"/>
    <mergeCell ref="G52:H52"/>
    <mergeCell ref="K52:M52"/>
    <mergeCell ref="N52:O52"/>
    <mergeCell ref="C47:F47"/>
    <mergeCell ref="G47:H47"/>
    <mergeCell ref="K47:M47"/>
    <mergeCell ref="N47:O47"/>
    <mergeCell ref="C48:F48"/>
    <mergeCell ref="G48:H48"/>
    <mergeCell ref="K48:M48"/>
    <mergeCell ref="N48:O48"/>
    <mergeCell ref="C49:F49"/>
    <mergeCell ref="G49:H49"/>
    <mergeCell ref="K49:M49"/>
    <mergeCell ref="N49:O49"/>
    <mergeCell ref="C44:F44"/>
    <mergeCell ref="G44:H44"/>
    <mergeCell ref="K44:M44"/>
    <mergeCell ref="N44:O44"/>
    <mergeCell ref="C45:F45"/>
    <mergeCell ref="G45:H45"/>
    <mergeCell ref="K45:M45"/>
    <mergeCell ref="N45:O45"/>
    <mergeCell ref="C46:F46"/>
    <mergeCell ref="G46:H46"/>
    <mergeCell ref="K46:M46"/>
    <mergeCell ref="N46:O46"/>
    <mergeCell ref="C41:F41"/>
    <mergeCell ref="G41:H41"/>
    <mergeCell ref="K41:M41"/>
    <mergeCell ref="N41:O41"/>
    <mergeCell ref="C42:F42"/>
    <mergeCell ref="G42:H42"/>
    <mergeCell ref="K42:M42"/>
    <mergeCell ref="N42:O42"/>
    <mergeCell ref="C43:F43"/>
    <mergeCell ref="G43:H43"/>
    <mergeCell ref="K43:M43"/>
    <mergeCell ref="N43:O43"/>
    <mergeCell ref="C38:F38"/>
    <mergeCell ref="G38:H38"/>
    <mergeCell ref="K38:M38"/>
    <mergeCell ref="N38:O38"/>
    <mergeCell ref="C39:F39"/>
    <mergeCell ref="G39:H39"/>
    <mergeCell ref="K39:M39"/>
    <mergeCell ref="N39:O39"/>
    <mergeCell ref="C40:F40"/>
    <mergeCell ref="G40:H40"/>
    <mergeCell ref="K40:M40"/>
    <mergeCell ref="N40:O40"/>
    <mergeCell ref="C35:F35"/>
    <mergeCell ref="G35:H35"/>
    <mergeCell ref="K35:M35"/>
    <mergeCell ref="N35:O35"/>
    <mergeCell ref="C36:F36"/>
    <mergeCell ref="G36:H36"/>
    <mergeCell ref="K36:M36"/>
    <mergeCell ref="N36:O36"/>
    <mergeCell ref="C37:F37"/>
    <mergeCell ref="G37:H37"/>
    <mergeCell ref="K37:M37"/>
    <mergeCell ref="N37:O37"/>
    <mergeCell ref="C32:F32"/>
    <mergeCell ref="G32:H32"/>
    <mergeCell ref="K32:M32"/>
    <mergeCell ref="N32:O32"/>
    <mergeCell ref="C33:F33"/>
    <mergeCell ref="G33:H33"/>
    <mergeCell ref="K33:M33"/>
    <mergeCell ref="N33:O33"/>
    <mergeCell ref="C34:F34"/>
    <mergeCell ref="G34:H34"/>
    <mergeCell ref="K34:M34"/>
    <mergeCell ref="N34:O34"/>
    <mergeCell ref="C29:F29"/>
    <mergeCell ref="G29:H29"/>
    <mergeCell ref="K29:M29"/>
    <mergeCell ref="N29:O29"/>
    <mergeCell ref="C30:F30"/>
    <mergeCell ref="G30:H30"/>
    <mergeCell ref="K30:M30"/>
    <mergeCell ref="N30:O30"/>
    <mergeCell ref="C31:F31"/>
    <mergeCell ref="G31:H31"/>
    <mergeCell ref="K31:M31"/>
    <mergeCell ref="N31:O31"/>
    <mergeCell ref="C26:F26"/>
    <mergeCell ref="G26:H26"/>
    <mergeCell ref="K26:M26"/>
    <mergeCell ref="N26:O26"/>
    <mergeCell ref="C27:F27"/>
    <mergeCell ref="G27:H27"/>
    <mergeCell ref="K27:M27"/>
    <mergeCell ref="N27:O27"/>
    <mergeCell ref="C28:F28"/>
    <mergeCell ref="G28:H28"/>
    <mergeCell ref="K28:M28"/>
    <mergeCell ref="N28:O28"/>
    <mergeCell ref="C23:F23"/>
    <mergeCell ref="G23:H23"/>
    <mergeCell ref="K23:M23"/>
    <mergeCell ref="N23:O23"/>
    <mergeCell ref="C24:F24"/>
    <mergeCell ref="G24:H24"/>
    <mergeCell ref="K24:M24"/>
    <mergeCell ref="N24:O24"/>
    <mergeCell ref="C25:F25"/>
    <mergeCell ref="G25:H25"/>
    <mergeCell ref="K25:M25"/>
    <mergeCell ref="N25:O25"/>
    <mergeCell ref="C20:F20"/>
    <mergeCell ref="G20:H20"/>
    <mergeCell ref="K20:M20"/>
    <mergeCell ref="N20:O20"/>
    <mergeCell ref="C21:F21"/>
    <mergeCell ref="G21:H21"/>
    <mergeCell ref="K21:M21"/>
    <mergeCell ref="N21:O21"/>
    <mergeCell ref="C22:F22"/>
    <mergeCell ref="G22:H22"/>
    <mergeCell ref="K22:M22"/>
    <mergeCell ref="N22:O22"/>
    <mergeCell ref="C17:F17"/>
    <mergeCell ref="G17:H17"/>
    <mergeCell ref="K17:M17"/>
    <mergeCell ref="N17:O17"/>
    <mergeCell ref="C18:F18"/>
    <mergeCell ref="G18:H18"/>
    <mergeCell ref="K18:M18"/>
    <mergeCell ref="N18:O18"/>
    <mergeCell ref="C19:F19"/>
    <mergeCell ref="G19:H19"/>
    <mergeCell ref="K19:M19"/>
    <mergeCell ref="N19:O19"/>
    <mergeCell ref="C14:F14"/>
    <mergeCell ref="G14:H14"/>
    <mergeCell ref="K14:M14"/>
    <mergeCell ref="N14:O14"/>
    <mergeCell ref="C15:F15"/>
    <mergeCell ref="G15:H15"/>
    <mergeCell ref="K15:M15"/>
    <mergeCell ref="N15:O15"/>
    <mergeCell ref="C16:F16"/>
    <mergeCell ref="G16:H16"/>
    <mergeCell ref="K16:M16"/>
    <mergeCell ref="N16:O16"/>
    <mergeCell ref="C11:F11"/>
    <mergeCell ref="G11:H11"/>
    <mergeCell ref="K11:M11"/>
    <mergeCell ref="N11:O11"/>
    <mergeCell ref="C12:F12"/>
    <mergeCell ref="G12:H12"/>
    <mergeCell ref="K12:M12"/>
    <mergeCell ref="N12:O12"/>
    <mergeCell ref="C13:F13"/>
    <mergeCell ref="G13:H13"/>
    <mergeCell ref="K13:M13"/>
    <mergeCell ref="N13:O13"/>
    <mergeCell ref="C8:F8"/>
    <mergeCell ref="G8:H8"/>
    <mergeCell ref="K8:M8"/>
    <mergeCell ref="N8:O8"/>
    <mergeCell ref="C9:F9"/>
    <mergeCell ref="G9:H9"/>
    <mergeCell ref="K9:M9"/>
    <mergeCell ref="N9:O9"/>
    <mergeCell ref="C10:F10"/>
    <mergeCell ref="G10:H10"/>
    <mergeCell ref="K10:M10"/>
    <mergeCell ref="N10:O10"/>
    <mergeCell ref="C6:F6"/>
    <mergeCell ref="G6:H6"/>
    <mergeCell ref="K6:M6"/>
    <mergeCell ref="N6:O6"/>
    <mergeCell ref="B3:N3"/>
    <mergeCell ref="C7:F7"/>
    <mergeCell ref="G7:H7"/>
    <mergeCell ref="K7:M7"/>
    <mergeCell ref="N7:O7"/>
    <mergeCell ref="K5:M5"/>
    <mergeCell ref="N5:O5"/>
  </mergeCells>
  <pageMargins left="0" right="0" top="0" bottom="0.39375000000000004" header="0" footer="0"/>
  <pageSetup paperSize="9" orientation="portrait" verticalDpi="0" r:id="rId1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9" sqref="Q9"/>
    </sheetView>
  </sheetViews>
  <sheetFormatPr defaultRowHeight="15" x14ac:dyDescent="0.25"/>
  <cols>
    <col min="6" max="6" width="54.7109375" customWidth="1"/>
  </cols>
  <sheetData>
    <row r="1" spans="2:12" ht="18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15.75" x14ac:dyDescent="0.25">
      <c r="B2" s="161" t="s">
        <v>182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2:12" ht="18" x14ac:dyDescent="0.25">
      <c r="B3" s="92"/>
      <c r="C3" s="92"/>
      <c r="D3" s="92"/>
      <c r="E3" s="92"/>
      <c r="F3" s="92"/>
      <c r="G3" s="92"/>
      <c r="H3" s="92"/>
      <c r="I3" s="92"/>
      <c r="J3" s="98"/>
      <c r="K3" s="98"/>
      <c r="L3" s="98"/>
    </row>
    <row r="4" spans="2:12" ht="15.75" x14ac:dyDescent="0.25">
      <c r="B4" s="161" t="s">
        <v>441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2:12" ht="15.75" x14ac:dyDescent="0.25">
      <c r="B5" s="161" t="s">
        <v>442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2:12" ht="18" x14ac:dyDescent="0.25">
      <c r="B6" s="92"/>
      <c r="C6" s="92"/>
      <c r="D6" s="92"/>
      <c r="E6" s="92"/>
      <c r="F6" s="92"/>
      <c r="G6" s="92"/>
      <c r="H6" s="92"/>
      <c r="I6" s="92"/>
      <c r="J6" s="98"/>
      <c r="K6" s="98"/>
      <c r="L6" s="98"/>
    </row>
    <row r="7" spans="2:12" ht="51" x14ac:dyDescent="0.25">
      <c r="B7" s="215" t="s">
        <v>48</v>
      </c>
      <c r="C7" s="216"/>
      <c r="D7" s="216"/>
      <c r="E7" s="216"/>
      <c r="F7" s="217"/>
      <c r="G7" s="99" t="s">
        <v>443</v>
      </c>
      <c r="H7" s="99" t="s">
        <v>444</v>
      </c>
      <c r="I7" s="99" t="s">
        <v>414</v>
      </c>
      <c r="J7" s="99" t="s">
        <v>445</v>
      </c>
      <c r="K7" s="99" t="s">
        <v>415</v>
      </c>
      <c r="L7" s="99" t="s">
        <v>416</v>
      </c>
    </row>
    <row r="8" spans="2:12" x14ac:dyDescent="0.25">
      <c r="B8" s="215">
        <v>1</v>
      </c>
      <c r="C8" s="216"/>
      <c r="D8" s="216"/>
      <c r="E8" s="216"/>
      <c r="F8" s="217"/>
      <c r="G8" s="100">
        <v>2</v>
      </c>
      <c r="H8" s="100">
        <v>3</v>
      </c>
      <c r="I8" s="100">
        <v>4</v>
      </c>
      <c r="J8" s="100">
        <v>5</v>
      </c>
      <c r="K8" s="100" t="s">
        <v>417</v>
      </c>
      <c r="L8" s="100" t="s">
        <v>418</v>
      </c>
    </row>
    <row r="9" spans="2:12" ht="57.75" customHeight="1" x14ac:dyDescent="0.25">
      <c r="B9" s="101">
        <v>8</v>
      </c>
      <c r="C9" s="101"/>
      <c r="D9" s="101"/>
      <c r="E9" s="101"/>
      <c r="F9" s="101" t="s">
        <v>446</v>
      </c>
      <c r="G9" s="102"/>
      <c r="H9" s="102"/>
      <c r="I9" s="102"/>
      <c r="J9" s="103"/>
      <c r="K9" s="103"/>
      <c r="L9" s="103"/>
    </row>
    <row r="10" spans="2:12" ht="33" customHeight="1" x14ac:dyDescent="0.25">
      <c r="B10" s="101"/>
      <c r="C10" s="104">
        <v>84</v>
      </c>
      <c r="D10" s="104"/>
      <c r="E10" s="104"/>
      <c r="F10" s="104" t="s">
        <v>447</v>
      </c>
      <c r="G10" s="102"/>
      <c r="H10" s="102"/>
      <c r="I10" s="102"/>
      <c r="J10" s="103"/>
      <c r="K10" s="103"/>
      <c r="L10" s="103"/>
    </row>
    <row r="11" spans="2:12" ht="43.5" customHeight="1" x14ac:dyDescent="0.25">
      <c r="B11" s="105"/>
      <c r="C11" s="105"/>
      <c r="D11" s="105">
        <v>841</v>
      </c>
      <c r="E11" s="105"/>
      <c r="F11" s="106" t="s">
        <v>448</v>
      </c>
      <c r="G11" s="102"/>
      <c r="H11" s="102"/>
      <c r="I11" s="102"/>
      <c r="J11" s="103"/>
      <c r="K11" s="103"/>
      <c r="L11" s="103"/>
    </row>
    <row r="12" spans="2:12" ht="29.25" customHeight="1" x14ac:dyDescent="0.25">
      <c r="B12" s="105"/>
      <c r="C12" s="105"/>
      <c r="D12" s="105"/>
      <c r="E12" s="105">
        <v>8413</v>
      </c>
      <c r="F12" s="106" t="s">
        <v>449</v>
      </c>
      <c r="G12" s="102"/>
      <c r="H12" s="102"/>
      <c r="I12" s="102"/>
      <c r="J12" s="103"/>
      <c r="K12" s="103"/>
      <c r="L12" s="103"/>
    </row>
    <row r="13" spans="2:12" x14ac:dyDescent="0.25">
      <c r="B13" s="105"/>
      <c r="C13" s="105"/>
      <c r="D13" s="105"/>
      <c r="E13" s="107" t="s">
        <v>450</v>
      </c>
      <c r="F13" s="108"/>
      <c r="G13" s="102"/>
      <c r="H13" s="102"/>
      <c r="I13" s="102"/>
      <c r="J13" s="103"/>
      <c r="K13" s="103"/>
      <c r="L13" s="103"/>
    </row>
    <row r="14" spans="2:12" ht="41.25" customHeight="1" x14ac:dyDescent="0.25">
      <c r="B14" s="109">
        <v>5</v>
      </c>
      <c r="C14" s="110"/>
      <c r="D14" s="110"/>
      <c r="E14" s="110"/>
      <c r="F14" s="111" t="s">
        <v>451</v>
      </c>
      <c r="G14" s="102"/>
      <c r="H14" s="102"/>
      <c r="I14" s="102"/>
      <c r="J14" s="103"/>
      <c r="K14" s="103"/>
      <c r="L14" s="103"/>
    </row>
    <row r="15" spans="2:12" ht="32.25" customHeight="1" x14ac:dyDescent="0.25">
      <c r="B15" s="104"/>
      <c r="C15" s="104">
        <v>54</v>
      </c>
      <c r="D15" s="104"/>
      <c r="E15" s="104"/>
      <c r="F15" s="112" t="s">
        <v>452</v>
      </c>
      <c r="G15" s="102"/>
      <c r="H15" s="102"/>
      <c r="I15" s="113"/>
      <c r="J15" s="103"/>
      <c r="K15" s="103"/>
      <c r="L15" s="103"/>
    </row>
    <row r="16" spans="2:12" ht="45.75" customHeight="1" x14ac:dyDescent="0.25">
      <c r="B16" s="104"/>
      <c r="C16" s="104"/>
      <c r="D16" s="104">
        <v>541</v>
      </c>
      <c r="E16" s="106"/>
      <c r="F16" s="106" t="s">
        <v>453</v>
      </c>
      <c r="G16" s="102"/>
      <c r="H16" s="102"/>
      <c r="I16" s="113"/>
      <c r="J16" s="103"/>
      <c r="K16" s="103"/>
      <c r="L16" s="103"/>
    </row>
    <row r="17" spans="2:12" ht="45" customHeight="1" x14ac:dyDescent="0.25">
      <c r="B17" s="104"/>
      <c r="C17" s="104"/>
      <c r="D17" s="104"/>
      <c r="E17" s="106">
        <v>5413</v>
      </c>
      <c r="F17" s="106" t="s">
        <v>454</v>
      </c>
      <c r="G17" s="102"/>
      <c r="H17" s="102"/>
      <c r="I17" s="113"/>
      <c r="J17" s="103"/>
      <c r="K17" s="103"/>
      <c r="L17" s="103"/>
    </row>
    <row r="18" spans="2:12" x14ac:dyDescent="0.25">
      <c r="B18" s="114"/>
      <c r="C18" s="110"/>
      <c r="D18" s="110"/>
      <c r="E18" s="110"/>
      <c r="F18" s="111" t="s">
        <v>450</v>
      </c>
      <c r="G18" s="102"/>
      <c r="H18" s="102"/>
      <c r="I18" s="102"/>
      <c r="J18" s="103"/>
      <c r="K18" s="103"/>
      <c r="L18" s="103"/>
    </row>
    <row r="20" spans="2:12" x14ac:dyDescent="0.25"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2:12" x14ac:dyDescent="0.25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Rashodi prema izvorima financir</vt:lpstr>
      <vt:lpstr>Rashodi prema funkcijskoj klasi</vt:lpstr>
      <vt:lpstr>Izvještaj po programskoj klasif</vt:lpstr>
      <vt:lpstr>Rashodi po izvorima i programim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2025-07-28T06:17:52Z</cp:lastPrinted>
  <dcterms:created xsi:type="dcterms:W3CDTF">2024-07-24T06:06:01Z</dcterms:created>
  <dcterms:modified xsi:type="dcterms:W3CDTF">2025-07-30T05:54:17Z</dcterms:modified>
</cp:coreProperties>
</file>