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ZVRŠENJE\"/>
    </mc:Choice>
  </mc:AlternateContent>
  <bookViews>
    <workbookView xWindow="0" yWindow="0" windowWidth="28800" windowHeight="12300" firstSheet="3" activeTab="6"/>
  </bookViews>
  <sheets>
    <sheet name="SAŽETAK" sheetId="6" r:id="rId1"/>
    <sheet name="Račun prihoda i rashoda" sheetId="1" r:id="rId2"/>
    <sheet name="Rashodi prema izvorima financir" sheetId="2" r:id="rId3"/>
    <sheet name="Rashodi prema funkcijskoj klasi" sheetId="3" r:id="rId4"/>
    <sheet name="Izvještaj po programskoj klasif" sheetId="5" r:id="rId5"/>
    <sheet name="Rashodi prema izvorima i progra" sheetId="7" r:id="rId6"/>
    <sheet name="Račun financiranja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K25" i="6"/>
  <c r="J25" i="6"/>
  <c r="H153" i="7" l="1"/>
  <c r="H141" i="7"/>
  <c r="H142" i="7"/>
  <c r="H143" i="7"/>
  <c r="H104" i="7"/>
  <c r="H58" i="7"/>
  <c r="H48" i="7"/>
  <c r="H49" i="7"/>
  <c r="H50" i="7"/>
  <c r="H205" i="7"/>
  <c r="H196" i="7"/>
  <c r="H197" i="7"/>
  <c r="H198" i="7"/>
  <c r="H199" i="7"/>
  <c r="H200" i="7"/>
  <c r="H201" i="7"/>
  <c r="H202" i="7"/>
  <c r="H203" i="7"/>
  <c r="H204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57" i="7"/>
  <c r="G12" i="6" l="1"/>
  <c r="G16" i="6" s="1"/>
  <c r="G15" i="6"/>
  <c r="H15" i="6"/>
  <c r="H12" i="6"/>
  <c r="I12" i="6"/>
  <c r="I16" i="6"/>
  <c r="I27" i="6" s="1"/>
  <c r="I15" i="6"/>
  <c r="F27" i="6"/>
  <c r="F16" i="6"/>
  <c r="F15" i="6"/>
  <c r="H16" i="6" l="1"/>
  <c r="I21" i="1"/>
  <c r="I22" i="1"/>
  <c r="H115" i="1" l="1"/>
  <c r="H117" i="1"/>
  <c r="H118" i="1"/>
  <c r="H119" i="1"/>
  <c r="F109" i="5" l="1"/>
  <c r="F88" i="5"/>
  <c r="F111" i="5"/>
  <c r="D7" i="5"/>
  <c r="E8" i="2"/>
  <c r="F8" i="2"/>
  <c r="G8" i="2"/>
  <c r="I116" i="1"/>
  <c r="I106" i="1"/>
  <c r="H12" i="1"/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51" i="7"/>
  <c r="H52" i="7"/>
  <c r="H55" i="7"/>
  <c r="H56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5" i="7"/>
  <c r="H106" i="7"/>
  <c r="H107" i="7"/>
  <c r="H108" i="7"/>
  <c r="H109" i="7"/>
  <c r="H110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4" i="7"/>
  <c r="H145" i="7"/>
  <c r="H147" i="7"/>
  <c r="H148" i="7"/>
  <c r="H149" i="7"/>
  <c r="H150" i="7"/>
  <c r="H151" i="7"/>
  <c r="H152" i="7"/>
  <c r="H154" i="7"/>
  <c r="H155" i="7"/>
  <c r="H156" i="7"/>
  <c r="H157" i="7"/>
  <c r="H158" i="7"/>
  <c r="H159" i="7"/>
  <c r="H160" i="7"/>
  <c r="H161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7" i="7"/>
  <c r="H188" i="7"/>
  <c r="H189" i="7"/>
  <c r="H191" i="7"/>
  <c r="H192" i="7"/>
  <c r="H193" i="7"/>
  <c r="H194" i="7"/>
  <c r="H195" i="7"/>
  <c r="H220" i="7"/>
  <c r="H221" i="7"/>
  <c r="H222" i="7"/>
  <c r="H223" i="7"/>
  <c r="H224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4" i="7"/>
  <c r="H255" i="7"/>
  <c r="H256" i="7"/>
  <c r="H257" i="7"/>
  <c r="H258" i="7"/>
  <c r="H259" i="7"/>
  <c r="H6" i="7"/>
  <c r="C116" i="5" l="1"/>
  <c r="D116" i="5"/>
  <c r="C105" i="5"/>
  <c r="D105" i="5"/>
  <c r="C98" i="5"/>
  <c r="D98" i="5"/>
  <c r="C96" i="5"/>
  <c r="D96" i="5"/>
  <c r="C94" i="5"/>
  <c r="D94" i="5"/>
  <c r="C33" i="5"/>
  <c r="D33" i="5"/>
  <c r="C26" i="5"/>
  <c r="D26" i="5"/>
  <c r="K12" i="6"/>
  <c r="J13" i="6"/>
  <c r="K13" i="6"/>
  <c r="J14" i="6"/>
  <c r="K14" i="6"/>
  <c r="J15" i="6"/>
  <c r="K15" i="6"/>
  <c r="J16" i="6"/>
  <c r="K16" i="6"/>
  <c r="K10" i="6"/>
  <c r="J10" i="6"/>
  <c r="C6" i="5" l="1"/>
  <c r="H8" i="3"/>
  <c r="H9" i="3"/>
  <c r="H7" i="3"/>
  <c r="H9" i="2"/>
  <c r="H11" i="2"/>
  <c r="H12" i="2"/>
  <c r="H14" i="2"/>
  <c r="H16" i="2"/>
  <c r="H17" i="2"/>
  <c r="H18" i="2"/>
  <c r="H21" i="2"/>
  <c r="H22" i="2"/>
  <c r="H24" i="2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9" i="1"/>
  <c r="H91" i="1"/>
  <c r="H92" i="1"/>
  <c r="H93" i="1"/>
  <c r="H95" i="1"/>
  <c r="H96" i="1"/>
  <c r="H97" i="1"/>
  <c r="H98" i="1"/>
  <c r="H100" i="1"/>
  <c r="H101" i="1"/>
  <c r="H103" i="1"/>
  <c r="H104" i="1"/>
  <c r="H105" i="1"/>
  <c r="H107" i="1"/>
  <c r="H108" i="1"/>
  <c r="H112" i="1"/>
  <c r="H113" i="1"/>
  <c r="H114" i="1"/>
  <c r="H120" i="1"/>
  <c r="H121" i="1"/>
  <c r="H122" i="1"/>
  <c r="H54" i="1"/>
  <c r="H52" i="1"/>
  <c r="H13" i="1"/>
  <c r="H16" i="1"/>
  <c r="H17" i="1"/>
  <c r="H19" i="1"/>
  <c r="H20" i="1"/>
  <c r="H21" i="1"/>
  <c r="H22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F12" i="6" l="1"/>
  <c r="J12" i="6" s="1"/>
  <c r="D6" i="5"/>
  <c r="E116" i="5" l="1"/>
  <c r="E105" i="5"/>
  <c r="E98" i="5"/>
  <c r="E96" i="5"/>
  <c r="E94" i="5"/>
  <c r="E33" i="5"/>
  <c r="E6" i="5" s="1"/>
  <c r="E26" i="5"/>
  <c r="E7" i="5"/>
  <c r="F119" i="5"/>
  <c r="F120" i="5"/>
  <c r="F121" i="5"/>
  <c r="F122" i="5"/>
  <c r="F123" i="5"/>
  <c r="F124" i="5"/>
  <c r="F125" i="5"/>
  <c r="F126" i="5"/>
  <c r="F100" i="5"/>
  <c r="F101" i="5"/>
  <c r="F102" i="5"/>
  <c r="F103" i="5"/>
  <c r="F104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9" i="5"/>
  <c r="F90" i="5"/>
  <c r="F91" i="5"/>
  <c r="F92" i="5"/>
  <c r="F93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28" i="5"/>
  <c r="F29" i="5"/>
  <c r="F30" i="5"/>
  <c r="F31" i="5"/>
  <c r="F32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F6" i="5" l="1"/>
  <c r="F7" i="5"/>
  <c r="F26" i="5"/>
  <c r="F27" i="5"/>
  <c r="F33" i="5"/>
  <c r="F34" i="5"/>
  <c r="F94" i="5"/>
  <c r="F95" i="5"/>
  <c r="F96" i="5"/>
  <c r="F97" i="5"/>
  <c r="F98" i="5"/>
  <c r="F99" i="5"/>
  <c r="F105" i="5"/>
  <c r="F106" i="5"/>
  <c r="F107" i="5"/>
  <c r="F108" i="5"/>
  <c r="F110" i="5"/>
  <c r="F113" i="5"/>
  <c r="F114" i="5"/>
  <c r="F115" i="5"/>
  <c r="F116" i="5"/>
  <c r="F117" i="5"/>
  <c r="I8" i="3"/>
  <c r="I9" i="3"/>
  <c r="I7" i="3"/>
  <c r="I9" i="2"/>
  <c r="I11" i="2"/>
  <c r="I12" i="2"/>
  <c r="I13" i="2"/>
  <c r="I14" i="2"/>
  <c r="I16" i="2"/>
  <c r="I17" i="2"/>
  <c r="I18" i="2"/>
  <c r="I20" i="2"/>
  <c r="I21" i="2"/>
  <c r="I22" i="2"/>
  <c r="I23" i="2"/>
  <c r="I24" i="2"/>
  <c r="I8" i="2"/>
  <c r="I51" i="1"/>
  <c r="I54" i="1"/>
  <c r="I55" i="1"/>
  <c r="I56" i="1"/>
  <c r="I57" i="1"/>
  <c r="I58" i="1"/>
  <c r="I59" i="1"/>
  <c r="I60" i="1"/>
  <c r="I61" i="1"/>
  <c r="I62" i="1"/>
  <c r="I63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5" i="1"/>
  <c r="I96" i="1"/>
  <c r="I97" i="1"/>
  <c r="I98" i="1"/>
  <c r="I99" i="1"/>
  <c r="I100" i="1"/>
  <c r="I101" i="1"/>
  <c r="I103" i="1"/>
  <c r="I104" i="1"/>
  <c r="I105" i="1"/>
  <c r="I107" i="1"/>
  <c r="I108" i="1"/>
  <c r="I109" i="1"/>
  <c r="I110" i="1"/>
  <c r="I111" i="1"/>
  <c r="I112" i="1"/>
  <c r="I113" i="1"/>
  <c r="I114" i="1"/>
  <c r="I115" i="1"/>
  <c r="I117" i="1"/>
  <c r="I118" i="1"/>
  <c r="I119" i="1"/>
  <c r="I120" i="1"/>
  <c r="I121" i="1"/>
  <c r="I122" i="1"/>
  <c r="I125" i="1"/>
  <c r="I126" i="1"/>
  <c r="I127" i="1"/>
  <c r="I128" i="1"/>
  <c r="I13" i="1"/>
  <c r="I16" i="1"/>
  <c r="I17" i="1"/>
  <c r="I18" i="1"/>
  <c r="I19" i="1"/>
  <c r="I20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2" i="1"/>
  <c r="H8" i="2" l="1"/>
</calcChain>
</file>

<file path=xl/sharedStrings.xml><?xml version="1.0" encoding="utf-8"?>
<sst xmlns="http://schemas.openxmlformats.org/spreadsheetml/2006/main" count="1072" uniqueCount="488">
  <si>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</si>
  <si>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</si>
  <si>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</si>
  <si>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</si>
  <si>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</si>
  <si>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</si>
  <si>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</si>
  <si>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</si>
  <si>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</si>
  <si>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</si>
  <si>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</si>
  <si>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</si>
  <si>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</si>
  <si>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</si>
  <si>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</si>
  <si>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</si>
  <si>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</si>
  <si>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</si>
  <si>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</si>
  <si>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</si>
  <si>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</si>
  <si>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</si>
  <si>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</si>
  <si>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</si>
  <si>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</si>
  <si>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</si>
  <si>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</si>
  <si>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</si>
  <si>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</si>
  <si>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</si>
  <si>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</si>
  <si>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</si>
  <si>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</si>
  <si>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</si>
  <si>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68</t>
  </si>
  <si>
    <t>Kazne, upravne mjere i ostali prihodi</t>
  </si>
  <si>
    <t>683</t>
  </si>
  <si>
    <t>Ostali prihodi</t>
  </si>
  <si>
    <t>6831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</si>
  <si>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</si>
  <si>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</si>
  <si>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</si>
  <si>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</si>
  <si>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</si>
  <si>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</si>
  <si>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</si>
  <si>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</si>
  <si>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Izvorni plan</t>
  </si>
  <si>
    <t>Tekući plan</t>
  </si>
  <si>
    <t>Indeks</t>
  </si>
  <si>
    <t>BROJČANA OZNAKA I NAZIV</t>
  </si>
  <si>
    <t>UKUPNI PRIHODI</t>
  </si>
  <si>
    <t>3</t>
  </si>
  <si>
    <t>31</t>
  </si>
  <si>
    <t>311</t>
  </si>
  <si>
    <t>3111</t>
  </si>
  <si>
    <t>3113</t>
  </si>
  <si>
    <t>3114</t>
  </si>
  <si>
    <t>312</t>
  </si>
  <si>
    <t>3121</t>
  </si>
  <si>
    <t>313</t>
  </si>
  <si>
    <t>3132</t>
  </si>
  <si>
    <t>3133</t>
  </si>
  <si>
    <t>32</t>
  </si>
  <si>
    <t>321</t>
  </si>
  <si>
    <t>3211</t>
  </si>
  <si>
    <t>3212</t>
  </si>
  <si>
    <t>3213</t>
  </si>
  <si>
    <t>3214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</si>
  <si>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</si>
  <si>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</si>
  <si>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</si>
  <si>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</si>
  <si>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</si>
  <si>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</si>
  <si>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</si>
  <si>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</si>
  <si>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</si>
  <si>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</si>
  <si>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</si>
  <si>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</si>
  <si>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</si>
  <si>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</si>
  <si>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</si>
  <si>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</si>
  <si>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</si>
  <si>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</si>
  <si>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</si>
  <si>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</si>
  <si>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</si>
  <si>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</si>
  <si>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</si>
  <si>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</si>
  <si>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</si>
  <si>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</si>
  <si>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</si>
  <si>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</si>
  <si>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</si>
  <si>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</si>
  <si>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</si>
  <si>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</si>
  <si>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</si>
  <si>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</si>
  <si>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</si>
  <si>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</si>
  <si>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</si>
  <si>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</si>
  <si>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</si>
  <si>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</si>
  <si>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3236</t>
  </si>
  <si>
    <t>3237</t>
  </si>
  <si>
    <t>3238</t>
  </si>
  <si>
    <t>3239</t>
  </si>
  <si>
    <t>324</t>
  </si>
  <si>
    <t>3241</t>
  </si>
  <si>
    <t>329</t>
  </si>
  <si>
    <t>3292</t>
  </si>
  <si>
    <t>3293</t>
  </si>
  <si>
    <t>3294</t>
  </si>
  <si>
    <t>3295</t>
  </si>
  <si>
    <t>3296</t>
  </si>
  <si>
    <t>3299</t>
  </si>
  <si>
    <t>34</t>
  </si>
  <si>
    <t>343</t>
  </si>
  <si>
    <t>3431</t>
  </si>
  <si>
    <t>3433</t>
  </si>
  <si>
    <t>37</t>
  </si>
  <si>
    <t>372</t>
  </si>
  <si>
    <t>3721</t>
  </si>
  <si>
    <t>3722</t>
  </si>
  <si>
    <t>38</t>
  </si>
  <si>
    <t>381</t>
  </si>
  <si>
    <t>3812</t>
  </si>
  <si>
    <t>4</t>
  </si>
  <si>
    <t>41</t>
  </si>
  <si>
    <t>412</t>
  </si>
  <si>
    <t>4123</t>
  </si>
  <si>
    <t>42</t>
  </si>
  <si>
    <t>422</t>
  </si>
  <si>
    <t>4221</t>
  </si>
  <si>
    <t>4223</t>
  </si>
  <si>
    <t>4227</t>
  </si>
  <si>
    <t>424</t>
  </si>
  <si>
    <t>4241</t>
  </si>
  <si>
    <t>45</t>
  </si>
  <si>
    <t>451</t>
  </si>
  <si>
    <t>4511</t>
  </si>
  <si>
    <t>452</t>
  </si>
  <si>
    <t>4521</t>
  </si>
  <si>
    <t>9222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</si>
  <si>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</si>
  <si>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</si>
  <si>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</si>
  <si>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</si>
  <si>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</si>
  <si>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</si>
  <si>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</si>
  <si>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</si>
  <si>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</si>
  <si>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</si>
  <si>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</si>
  <si>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</si>
  <si>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</si>
  <si>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</si>
  <si>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</si>
  <si>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</si>
  <si>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</si>
  <si>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</si>
  <si>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</si>
  <si>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</si>
  <si>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naravi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</si>
  <si>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</si>
  <si>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</si>
  <si>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</si>
  <si>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</si>
  <si>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</si>
  <si>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</si>
  <si>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</si>
  <si>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</si>
  <si>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</si>
  <si>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</si>
  <si>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</si>
  <si>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</si>
  <si>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</si>
  <si>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Dodatna ulaganja na postrojenjima i opremi</t>
  </si>
  <si>
    <t>Manjak prihoda</t>
  </si>
  <si>
    <t>Prijenosi između proračunskih korisnika istog proračuna</t>
  </si>
  <si>
    <t>Prihodi iz nadležnog proračuna</t>
  </si>
  <si>
    <t>Prihodi iz nadležnog proračuna za financiranje rashoda poslovanja</t>
  </si>
  <si>
    <t>Prihodi iz nadležnog proračuna za nabavu nefinancijske imovine</t>
  </si>
  <si>
    <t>UKUPNI RASHODI</t>
  </si>
  <si>
    <t>I. OPĆI DIO</t>
  </si>
  <si>
    <t xml:space="preserve"> RAČUN PRIHODA I RASHODA </t>
  </si>
  <si>
    <t xml:space="preserve">IZVJEŠTAJ O PRIHODIMA I RASHODIMA PREMA EKONOMSKOJ KLASIFIKACIJI </t>
  </si>
  <si>
    <t>Izvršenje</t>
  </si>
  <si>
    <t>SVEUKUPNO RASHODI</t>
  </si>
  <si>
    <t>Izvor 1.1.2</t>
  </si>
  <si>
    <t>Opći prihodi i primici (nenamjenski) - PK</t>
  </si>
  <si>
    <t>Izvor 1.1.5</t>
  </si>
  <si>
    <t>Predfinanciranje PK iz izvornih gradskih sredstava</t>
  </si>
  <si>
    <t>Izvor 1.2.1</t>
  </si>
  <si>
    <t>Decentralizirana funckija - osnovno školstvo</t>
  </si>
  <si>
    <t>Izvor 3.1.1</t>
  </si>
  <si>
    <t>Vlastiti prihodi proračunskih korisnika - PK</t>
  </si>
  <si>
    <t>Izvor 4.6.1</t>
  </si>
  <si>
    <t>Prihodi za posebne namjene - PK</t>
  </si>
  <si>
    <t>Izvor 5.1.1</t>
  </si>
  <si>
    <t>Tekuće pomoći iz državnog proračuna - PK</t>
  </si>
  <si>
    <t>Izvor 5.1.3.</t>
  </si>
  <si>
    <t>Tekuće pomoći iz državnog proračuna - projekti PK</t>
  </si>
  <si>
    <t>Izvor 5.2.1</t>
  </si>
  <si>
    <t>Tekuće pomoći iz županijskog proračuna - PK</t>
  </si>
  <si>
    <t>Izvor 5.3.1</t>
  </si>
  <si>
    <t>Kapitalne pomoći iz državnog proračuna - PK</t>
  </si>
  <si>
    <t>Izvor 5.3.3</t>
  </si>
  <si>
    <t>Kapitalne pomoći iz državnog proračuna</t>
  </si>
  <si>
    <t>Izvor 5.7.1</t>
  </si>
  <si>
    <t>Pomoći - PK</t>
  </si>
  <si>
    <t>Izvor 5.8.1</t>
  </si>
  <si>
    <t>Pomoći iz državnog proračuna temeljem prijenosa EU sredstava</t>
  </si>
  <si>
    <t>Izvor 5.8.3.</t>
  </si>
  <si>
    <t>Izvor 6.1.1</t>
  </si>
  <si>
    <t>Donacije - PK</t>
  </si>
  <si>
    <t>Izvor 6.4.1</t>
  </si>
  <si>
    <t>Donacije trgovačkih društava</t>
  </si>
  <si>
    <t>Izvor 5.1.2</t>
  </si>
  <si>
    <t>Obrazovanje</t>
  </si>
  <si>
    <t>Predškolsko i osnovno obrazovanje</t>
  </si>
  <si>
    <t>Osnovno obrazovanje</t>
  </si>
  <si>
    <t>Funkcijska klasifikacija 09</t>
  </si>
  <si>
    <t>Funkcijska klasifikacija 091</t>
  </si>
  <si>
    <t>Funkcijska klasifikacija 0912</t>
  </si>
  <si>
    <t>IZVJEŠTAJ O RASHODIMA PREMA FUNKCIJSKOJ KLASIFIKACIJI</t>
  </si>
  <si>
    <t>Aktivnost A100208</t>
  </si>
  <si>
    <t>STRUČNO, ADMINISTRATIVNO I TEHNIČKO OSOBLJE</t>
  </si>
  <si>
    <t>311110</t>
  </si>
  <si>
    <t>Plaće za zaposlene</t>
  </si>
  <si>
    <t>311310</t>
  </si>
  <si>
    <t>311410</t>
  </si>
  <si>
    <t>312120</t>
  </si>
  <si>
    <t>Nagrade</t>
  </si>
  <si>
    <t>312150</t>
  </si>
  <si>
    <t>Naknade za bolest, invalidnost i smrtni slučaj</t>
  </si>
  <si>
    <t>312160</t>
  </si>
  <si>
    <t>Regres za godišnji odmor</t>
  </si>
  <si>
    <t>313210</t>
  </si>
  <si>
    <t>321210</t>
  </si>
  <si>
    <t>Naknade za prijevoz na posao i s posla</t>
  </si>
  <si>
    <t>323720</t>
  </si>
  <si>
    <t>Ugovori o djelu</t>
  </si>
  <si>
    <t>312110</t>
  </si>
  <si>
    <t>Bonus za uspješan rad</t>
  </si>
  <si>
    <t>312130</t>
  </si>
  <si>
    <t>Darovi</t>
  </si>
  <si>
    <t>312140</t>
  </si>
  <si>
    <t>Otpremnine</t>
  </si>
  <si>
    <t>312190</t>
  </si>
  <si>
    <t>Ostali nenavedeni rashodi za zaposlene</t>
  </si>
  <si>
    <t>323730</t>
  </si>
  <si>
    <t>Usluge odvjetnika i pravnog savjetovanja</t>
  </si>
  <si>
    <t>329520</t>
  </si>
  <si>
    <t>Sudske pristojbe</t>
  </si>
  <si>
    <t>329550</t>
  </si>
  <si>
    <t>Novčana naknada poslodavca zbog nezapošljavanja osoba s invaliditetom</t>
  </si>
  <si>
    <t>329610</t>
  </si>
  <si>
    <t>343390</t>
  </si>
  <si>
    <t>Ostale zatezne kamate</t>
  </si>
  <si>
    <t>Aktivnost A100209</t>
  </si>
  <si>
    <t>TEKUĆE I INVESTICIJSKO ODRŽAVANJE</t>
  </si>
  <si>
    <t>322410</t>
  </si>
  <si>
    <t>Materijal i dijelovi za tekuće i investicijsko održavanje građevinskih objekata</t>
  </si>
  <si>
    <t>322420</t>
  </si>
  <si>
    <t>Materijal i dijelovi za tekuće i investicijsko održavanje postrojenja i opreme</t>
  </si>
  <si>
    <t>322440</t>
  </si>
  <si>
    <t>Ostali materijal i dijelovi za tekuće i investicijsko održavanje</t>
  </si>
  <si>
    <t>323220</t>
  </si>
  <si>
    <t>Usluge tekućeg i investicijskog održavanja postrojenja i opreme</t>
  </si>
  <si>
    <t>323210</t>
  </si>
  <si>
    <t>Usluge tekućeg i investicijskog održavanja građevinskih objekata</t>
  </si>
  <si>
    <t>922210</t>
  </si>
  <si>
    <t>Manjak prihoda poslovanja</t>
  </si>
  <si>
    <t>Aktivnost A100210</t>
  </si>
  <si>
    <t>OPĆI POSLOVNI USTANOVA OSNOVNOG ŠKOLSTVA</t>
  </si>
  <si>
    <t>372240</t>
  </si>
  <si>
    <t>Prehrana</t>
  </si>
  <si>
    <t>321110</t>
  </si>
  <si>
    <t>Dnevnice za službeni put u zemlji</t>
  </si>
  <si>
    <t>321130</t>
  </si>
  <si>
    <t>Naknade za smještaj na službenom putu u zemlji</t>
  </si>
  <si>
    <t>321150</t>
  </si>
  <si>
    <t>Naknade za prijevoz na službenom putu u zemlji</t>
  </si>
  <si>
    <t>321310</t>
  </si>
  <si>
    <t>Seminari, savjetovanja i simpoziji</t>
  </si>
  <si>
    <t>321410</t>
  </si>
  <si>
    <t>Naknada za korištenje privatnog automobila u službene svrhe</t>
  </si>
  <si>
    <t>322110</t>
  </si>
  <si>
    <t>Uredski materijal</t>
  </si>
  <si>
    <t>322120</t>
  </si>
  <si>
    <t>Literatura (publikacije, časopisi, glasila, knjige i ostalo)</t>
  </si>
  <si>
    <t>322140</t>
  </si>
  <si>
    <t>Materijal i sredstva za čišćenje i održavanje</t>
  </si>
  <si>
    <t>322160</t>
  </si>
  <si>
    <t>Materijal za higijenske potrebe i njegu</t>
  </si>
  <si>
    <t>322190</t>
  </si>
  <si>
    <t>Ostali materijal za potrebe redovnog poslovanja</t>
  </si>
  <si>
    <t>322240</t>
  </si>
  <si>
    <t>Namirnice</t>
  </si>
  <si>
    <t>322310</t>
  </si>
  <si>
    <t>Električna energija</t>
  </si>
  <si>
    <t>322330</t>
  </si>
  <si>
    <t>Plin</t>
  </si>
  <si>
    <t>323110</t>
  </si>
  <si>
    <t>Usluge telefona, telefaksa</t>
  </si>
  <si>
    <t>323130</t>
  </si>
  <si>
    <t>Poštarina (pisma, tiskanice i sl.)</t>
  </si>
  <si>
    <t>323190</t>
  </si>
  <si>
    <t>Ostale usluge za komunikaciju i prijevoz</t>
  </si>
  <si>
    <t>323310</t>
  </si>
  <si>
    <t>Elektronski mediji</t>
  </si>
  <si>
    <t>323320</t>
  </si>
  <si>
    <t>Tisak</t>
  </si>
  <si>
    <t>323410</t>
  </si>
  <si>
    <t>Opskrba vodom</t>
  </si>
  <si>
    <t>323420</t>
  </si>
  <si>
    <t>Iznošenje i odvoz smeća</t>
  </si>
  <si>
    <t>323430</t>
  </si>
  <si>
    <t>Deratizacija i dezinsekcija</t>
  </si>
  <si>
    <t>323440</t>
  </si>
  <si>
    <t>Dimnjačarske i ekološke usluge</t>
  </si>
  <si>
    <t>323490</t>
  </si>
  <si>
    <t>Ostale komunalne usluge</t>
  </si>
  <si>
    <t>323610</t>
  </si>
  <si>
    <t>Obvezni i preventivni zdravstveni pregledi zaposlenika</t>
  </si>
  <si>
    <t>323790</t>
  </si>
  <si>
    <t>Ostale intelektualne usluge</t>
  </si>
  <si>
    <t>323890</t>
  </si>
  <si>
    <t>Ostale računalne usluge</t>
  </si>
  <si>
    <t>323910</t>
  </si>
  <si>
    <t>Grafičke i tiskarske usluge, usluge kopiranja i uvezivanja i slično</t>
  </si>
  <si>
    <t>323960</t>
  </si>
  <si>
    <t>Usluge čuvanja imovine i osoba</t>
  </si>
  <si>
    <t>323990</t>
  </si>
  <si>
    <t>Ostale nespomenute usluge</t>
  </si>
  <si>
    <t>329310</t>
  </si>
  <si>
    <t>329410</t>
  </si>
  <si>
    <t>Tuzemne članarine</t>
  </si>
  <si>
    <t>329990</t>
  </si>
  <si>
    <t>343120</t>
  </si>
  <si>
    <t>Usluge platnog prometa</t>
  </si>
  <si>
    <t>321120</t>
  </si>
  <si>
    <t>Dnevnice za službeni put u inozemstvu</t>
  </si>
  <si>
    <t>321190</t>
  </si>
  <si>
    <t>Ostali rashodi za službena putovanja</t>
  </si>
  <si>
    <t>321320</t>
  </si>
  <si>
    <t>Tečajevi i stručni ispiti</t>
  </si>
  <si>
    <t>322510</t>
  </si>
  <si>
    <t>Sitni inventar</t>
  </si>
  <si>
    <t>322710</t>
  </si>
  <si>
    <t>323390</t>
  </si>
  <si>
    <t>Ostale usluge promidžbe i informiranja</t>
  </si>
  <si>
    <t>323920</t>
  </si>
  <si>
    <t>Film i izrada fotografija</t>
  </si>
  <si>
    <t>323930</t>
  </si>
  <si>
    <t>Uređenje prostora</t>
  </si>
  <si>
    <t>323950</t>
  </si>
  <si>
    <t>Usluge čišćenja, pranja i slično</t>
  </si>
  <si>
    <t>324110</t>
  </si>
  <si>
    <t>Naknade troškova službenog puta</t>
  </si>
  <si>
    <t>329220</t>
  </si>
  <si>
    <t>Premije osiguranja ostale imovine</t>
  </si>
  <si>
    <t>329530</t>
  </si>
  <si>
    <t>Javnobilježničke pristojbe</t>
  </si>
  <si>
    <t>329590</t>
  </si>
  <si>
    <t>Ostale pristojbe i naknade</t>
  </si>
  <si>
    <t>329910</t>
  </si>
  <si>
    <t>Rashodi protokola (vijenci, cvijeće, svijeće i slično)</t>
  </si>
  <si>
    <t>381290</t>
  </si>
  <si>
    <t>Ostale tekuće donacije u naravi</t>
  </si>
  <si>
    <t>381170</t>
  </si>
  <si>
    <t>Tekuće donacije građanima i kućanstvima</t>
  </si>
  <si>
    <t>372210</t>
  </si>
  <si>
    <t>Sufinanciranje cijene prijevoza</t>
  </si>
  <si>
    <t>323630</t>
  </si>
  <si>
    <t>Laboratorijske usluge</t>
  </si>
  <si>
    <t>372290</t>
  </si>
  <si>
    <t>Ostale naknade iz proračuna u naravi</t>
  </si>
  <si>
    <t>321160</t>
  </si>
  <si>
    <t>Naknade za prijevoz na službenom putu u inozemstvu</t>
  </si>
  <si>
    <t>321170</t>
  </si>
  <si>
    <t>Dnevnice per diem</t>
  </si>
  <si>
    <t>321140</t>
  </si>
  <si>
    <t>Naknade za smještaj na službenom putu u inozemstvu</t>
  </si>
  <si>
    <t>Aktivnost A100248</t>
  </si>
  <si>
    <t>MEDNI DANI</t>
  </si>
  <si>
    <t>Aktivnost A100268</t>
  </si>
  <si>
    <t>SHEMA ŠKOLSKOG VOĆA 2023/2024</t>
  </si>
  <si>
    <t>Aktivnost A100269</t>
  </si>
  <si>
    <t>POMOĆNIK U NASTAVI 2023/2024</t>
  </si>
  <si>
    <t>Aktivnost A100276</t>
  </si>
  <si>
    <t>POMOĆNIK U NASTAVI 2024/2025</t>
  </si>
  <si>
    <t>Aktivnost A100277</t>
  </si>
  <si>
    <t>ŠKOLSKA SHEMA 2024/2025</t>
  </si>
  <si>
    <t>Aktivnost K100117</t>
  </si>
  <si>
    <t>KAPITALNO ULAGANJE U OSNOVNO ŠKOLSTVO</t>
  </si>
  <si>
    <t>422730</t>
  </si>
  <si>
    <t>Oprema</t>
  </si>
  <si>
    <t>451110</t>
  </si>
  <si>
    <t>412610</t>
  </si>
  <si>
    <t>Ostala nematerijalna imovina</t>
  </si>
  <si>
    <t>422110</t>
  </si>
  <si>
    <t>Računala i računalna oprema</t>
  </si>
  <si>
    <t>422310</t>
  </si>
  <si>
    <t>Oprema za grijanje, ventilaciju i hlađenje</t>
  </si>
  <si>
    <t>412310</t>
  </si>
  <si>
    <t>422120</t>
  </si>
  <si>
    <t>Uredski namještaj</t>
  </si>
  <si>
    <t>422710</t>
  </si>
  <si>
    <t>Uređaji</t>
  </si>
  <si>
    <t>424110</t>
  </si>
  <si>
    <t>422620</t>
  </si>
  <si>
    <t>Glazbeni instrumenti i oprema</t>
  </si>
  <si>
    <t>II. POSEBNI DIO</t>
  </si>
  <si>
    <t>IZVJEŠTAJ PO PROGRAMSKOJ KLASIFIKACIJI</t>
  </si>
  <si>
    <t>IZVRŠENJE FINANCIJSKOG PLANA PRORAČUNSKOG KORISNIKA DRŽAVNOG PRORAČUNA
ZA N. GODINU</t>
  </si>
  <si>
    <t>SAŽETAK  RAČUNA PRIHODA I RASHODA I RAČUNA FINANCIRANJA</t>
  </si>
  <si>
    <t>SAŽETAK RAČUNA PRIHODA I RASHODA</t>
  </si>
  <si>
    <t>TEKUĆI PLAN N.*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</si>
  <si>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</si>
  <si>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</si>
  <si>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</si>
  <si>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</si>
  <si>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</si>
  <si>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</si>
  <si>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</si>
  <si>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</si>
  <si>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</si>
  <si>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</si>
  <si>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</si>
  <si>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</si>
  <si>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</si>
  <si>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</si>
  <si>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</si>
  <si>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</si>
  <si>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</si>
  <si>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</si>
  <si>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</si>
  <si>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</si>
  <si>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</si>
  <si>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</si>
  <si>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</si>
  <si>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</si>
  <si>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IZVORNI PLAN </t>
  </si>
  <si>
    <t xml:space="preserve">TEKUĆI PLAN </t>
  </si>
  <si>
    <t>5/2.</t>
  </si>
  <si>
    <t>5/4.</t>
  </si>
  <si>
    <t>Izvor 5.1.3</t>
  </si>
  <si>
    <t>Izvor 5.8.3</t>
  </si>
  <si>
    <t>IZVJEŠTAJ PO PROGRAMSKOJ KLASIFIKACIJI I PREMA IZVORIMA FINANCIRANJA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</si>
  <si>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</si>
  <si>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</si>
  <si>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</si>
  <si>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>IZVORNI PLAN ILI REBALANS N.*</t>
  </si>
  <si>
    <t xml:space="preserve">OSTVARENJE/IZVRŠENJE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</si>
  <si>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</si>
  <si>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</si>
  <si>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</si>
  <si>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</si>
  <si>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</si>
  <si>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</si>
  <si>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</si>
  <si>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</si>
  <si>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</si>
  <si>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Prihodi od imovine</t>
  </si>
  <si>
    <t>Prihodi od financijske imovine</t>
  </si>
  <si>
    <t>Kamate na oročena sredstva i depozite po viđenju</t>
  </si>
  <si>
    <t>Tekuće donacije u novcu</t>
  </si>
  <si>
    <t>Sportska i glazbena oprema</t>
  </si>
  <si>
    <t xml:space="preserve">Izvršenje I.-XII. 2023. </t>
  </si>
  <si>
    <t>Izvršenje I.-XII.2024.</t>
  </si>
  <si>
    <t>IZVRŠENJE 
I.-XII.2023.</t>
  </si>
  <si>
    <t>IZVRŠENJE 
I.-XII.2024.</t>
  </si>
  <si>
    <t xml:space="preserve">Izvršenje I.-XII 2023. </t>
  </si>
  <si>
    <t>Izvršenje 2024.</t>
  </si>
  <si>
    <t>Opći prihodi i primici -PK</t>
  </si>
  <si>
    <t>Dnevnice za službeni put u inozemstvo</t>
  </si>
  <si>
    <t>Tekuće pomoći iz državnog proračuna -projekti  PK</t>
  </si>
  <si>
    <t>Dnevnice</t>
  </si>
  <si>
    <t>IZVJEŠTAJ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</si>
</sst>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#,##0.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7" tint="0.39997558519241921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0" fillId="2" borderId="0" xfId="0" applyFont="1" applyFill="1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1" xfId="0" applyNumberFormat="1" applyFont="1" applyBorder="1"/>
    <xf numFmtId="0" fontId="10" fillId="0" borderId="1" xfId="0" applyFont="1" applyBorder="1" applyAlignment="1">
      <alignment vertical="top"/>
    </xf>
    <xf numFmtId="4" fontId="10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4" fontId="7" fillId="0" borderId="1" xfId="0" applyNumberFormat="1" applyFont="1" applyBorder="1" applyAlignment="1">
      <alignment horizontal="right"/>
    </xf>
    <xf numFmtId="10" fontId="7" fillId="0" borderId="1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/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5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top"/>
    </xf>
    <xf numFmtId="4" fontId="4" fillId="4" borderId="8" xfId="0" applyNumberFormat="1" applyFont="1" applyFill="1" applyBorder="1"/>
    <xf numFmtId="4" fontId="4" fillId="4" borderId="1" xfId="0" applyNumberFormat="1" applyFont="1" applyFill="1" applyBorder="1"/>
    <xf numFmtId="10" fontId="4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4" fillId="7" borderId="1" xfId="0" applyFont="1" applyFill="1" applyBorder="1"/>
    <xf numFmtId="4" fontId="0" fillId="0" borderId="0" xfId="0" applyNumberFormat="1"/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 applyProtection="1"/>
    <xf numFmtId="0" fontId="0" fillId="0" borderId="0" xfId="0" applyAlignment="1">
      <alignment horizontal="left"/>
    </xf>
    <xf numFmtId="0" fontId="22" fillId="0" borderId="0" xfId="0" applyFont="1" applyAlignment="1">
      <alignment horizontal="center" vertical="center" wrapText="1"/>
    </xf>
    <xf numFmtId="4" fontId="19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23" fillId="0" borderId="1" xfId="0" applyNumberFormat="1" applyFont="1" applyFill="1" applyBorder="1" applyAlignment="1" applyProtection="1">
      <alignment vertical="center" wrapText="1"/>
    </xf>
    <xf numFmtId="4" fontId="24" fillId="0" borderId="1" xfId="0" applyNumberFormat="1" applyFont="1" applyBorder="1" applyAlignment="1">
      <alignment horizontal="right"/>
    </xf>
    <xf numFmtId="4" fontId="25" fillId="0" borderId="1" xfId="0" applyNumberFormat="1" applyFont="1" applyFill="1" applyBorder="1" applyAlignment="1" applyProtection="1">
      <alignment horizontal="left" vertical="center" wrapText="1"/>
    </xf>
    <xf numFmtId="4" fontId="24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5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10" fillId="2" borderId="1" xfId="0" applyNumberFormat="1" applyFont="1" applyFill="1" applyBorder="1" applyAlignment="1">
      <alignment horizontal="center"/>
    </xf>
    <xf numFmtId="0" fontId="17" fillId="7" borderId="9" xfId="0" applyFont="1" applyFill="1" applyBorder="1" applyAlignment="1">
      <alignment horizontal="left" vertical="center"/>
    </xf>
    <xf numFmtId="0" fontId="21" fillId="7" borderId="10" xfId="0" applyNumberFormat="1" applyFont="1" applyFill="1" applyBorder="1" applyAlignment="1" applyProtection="1">
      <alignment vertical="center"/>
    </xf>
    <xf numFmtId="4" fontId="24" fillId="7" borderId="1" xfId="0" quotePrefix="1" applyNumberFormat="1" applyFont="1" applyFill="1" applyBorder="1" applyAlignment="1">
      <alignment horizontal="left" wrapText="1"/>
    </xf>
    <xf numFmtId="4" fontId="24" fillId="7" borderId="1" xfId="0" applyNumberFormat="1" applyFont="1" applyFill="1" applyBorder="1" applyAlignment="1" applyProtection="1">
      <alignment horizontal="center" vertical="center" wrapText="1"/>
    </xf>
    <xf numFmtId="4" fontId="19" fillId="7" borderId="1" xfId="0" applyNumberFormat="1" applyFont="1" applyFill="1" applyBorder="1" applyAlignment="1" applyProtection="1">
      <alignment horizontal="center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4" fontId="23" fillId="0" borderId="1" xfId="0" applyNumberFormat="1" applyFont="1" applyFill="1" applyBorder="1" applyAlignment="1" applyProtection="1">
      <alignment horizontal="center" vertical="center"/>
    </xf>
    <xf numFmtId="4" fontId="24" fillId="0" borderId="1" xfId="0" applyNumberFormat="1" applyFont="1" applyFill="1" applyBorder="1" applyAlignment="1">
      <alignment horizontal="center"/>
    </xf>
    <xf numFmtId="4" fontId="23" fillId="7" borderId="1" xfId="0" applyNumberFormat="1" applyFont="1" applyFill="1" applyBorder="1" applyAlignment="1" applyProtection="1">
      <alignment horizontal="center" vertical="center"/>
    </xf>
    <xf numFmtId="4" fontId="24" fillId="7" borderId="1" xfId="0" applyNumberFormat="1" applyFont="1" applyFill="1" applyBorder="1" applyAlignment="1">
      <alignment horizontal="center"/>
    </xf>
    <xf numFmtId="10" fontId="15" fillId="0" borderId="1" xfId="0" applyNumberFormat="1" applyFont="1" applyFill="1" applyBorder="1" applyAlignment="1">
      <alignment horizontal="center"/>
    </xf>
    <xf numFmtId="10" fontId="15" fillId="7" borderId="1" xfId="0" applyNumberFormat="1" applyFont="1" applyFill="1" applyBorder="1" applyAlignment="1">
      <alignment horizontal="center"/>
    </xf>
    <xf numFmtId="0" fontId="26" fillId="5" borderId="1" xfId="0" applyFont="1" applyFill="1" applyBorder="1" applyAlignment="1" applyProtection="1">
      <alignment vertical="center" wrapText="1" readingOrder="1"/>
      <protection locked="0"/>
    </xf>
    <xf numFmtId="0" fontId="0" fillId="2" borderId="0" xfId="0" applyFont="1" applyFill="1" applyAlignment="1">
      <alignment horizontal="center"/>
    </xf>
    <xf numFmtId="0" fontId="26" fillId="5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/>
    </xf>
    <xf numFmtId="4" fontId="5" fillId="7" borderId="1" xfId="0" applyNumberFormat="1" applyFont="1" applyFill="1" applyBorder="1"/>
    <xf numFmtId="10" fontId="5" fillId="7" borderId="1" xfId="0" applyNumberFormat="1" applyFont="1" applyFill="1" applyBorder="1" applyAlignment="1">
      <alignment horizontal="center"/>
    </xf>
    <xf numFmtId="0" fontId="19" fillId="4" borderId="1" xfId="0" quotePrefix="1" applyNumberFormat="1" applyFont="1" applyFill="1" applyBorder="1" applyAlignment="1" applyProtection="1">
      <alignment horizontal="center" vertical="center" wrapText="1"/>
    </xf>
    <xf numFmtId="0" fontId="20" fillId="4" borderId="1" xfId="0" quotePrefix="1" applyNumberFormat="1" applyFont="1" applyFill="1" applyBorder="1" applyAlignment="1" applyProtection="1">
      <alignment horizontal="center"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quotePrefix="1" applyNumberFormat="1" applyFont="1" applyFill="1" applyBorder="1" applyAlignment="1" applyProtection="1">
      <alignment horizontal="center" vertical="center"/>
    </xf>
    <xf numFmtId="4" fontId="23" fillId="4" borderId="1" xfId="0" applyNumberFormat="1" applyFont="1" applyFill="1" applyBorder="1" applyAlignment="1" applyProtection="1">
      <alignment horizontal="center" vertical="center" wrapText="1"/>
    </xf>
    <xf numFmtId="10" fontId="15" fillId="4" borderId="1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horizontal="right"/>
    </xf>
    <xf numFmtId="0" fontId="3" fillId="3" borderId="0" xfId="0" applyFont="1" applyFill="1" applyAlignment="1" applyProtection="1">
      <alignment vertical="center" wrapText="1" readingOrder="1"/>
      <protection locked="0"/>
    </xf>
    <xf numFmtId="164" fontId="3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10" borderId="0" xfId="0" applyFont="1" applyFill="1" applyAlignment="1" applyProtection="1">
      <alignment vertical="center" wrapText="1" readingOrder="1"/>
      <protection locked="0"/>
    </xf>
    <xf numFmtId="164" fontId="3" fillId="10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8" borderId="0" xfId="0" applyFont="1" applyFill="1"/>
    <xf numFmtId="0" fontId="3" fillId="11" borderId="0" xfId="0" applyFont="1" applyFill="1" applyAlignment="1" applyProtection="1">
      <alignment vertical="center" wrapText="1" readingOrder="1"/>
      <protection locked="0"/>
    </xf>
    <xf numFmtId="164" fontId="3" fillId="11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9" borderId="0" xfId="0" applyFont="1" applyFill="1"/>
    <xf numFmtId="0" fontId="3" fillId="12" borderId="0" xfId="0" applyFont="1" applyFill="1" applyAlignment="1" applyProtection="1">
      <alignment vertical="center" wrapText="1" readingOrder="1"/>
      <protection locked="0"/>
    </xf>
    <xf numFmtId="164" fontId="3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13" borderId="0" xfId="0" applyFont="1" applyFill="1"/>
    <xf numFmtId="0" fontId="26" fillId="7" borderId="5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16" fontId="26" fillId="7" borderId="1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/>
    <xf numFmtId="0" fontId="9" fillId="2" borderId="0" xfId="0" applyFont="1" applyFill="1" applyAlignment="1">
      <alignment horizontal="center"/>
    </xf>
    <xf numFmtId="4" fontId="24" fillId="7" borderId="1" xfId="0" applyNumberFormat="1" applyFont="1" applyFill="1" applyBorder="1" applyAlignment="1" applyProtection="1">
      <alignment horizontal="left" vertical="center" wrapText="1"/>
    </xf>
    <xf numFmtId="4" fontId="24" fillId="7" borderId="1" xfId="0" quotePrefix="1" applyNumberFormat="1" applyFont="1" applyFill="1" applyBorder="1" applyAlignment="1">
      <alignment horizontal="center" wrapText="1"/>
    </xf>
    <xf numFmtId="4" fontId="23" fillId="4" borderId="1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vertical="center" wrapText="1"/>
    </xf>
    <xf numFmtId="0" fontId="19" fillId="15" borderId="8" xfId="0" applyNumberFormat="1" applyFont="1" applyFill="1" applyBorder="1" applyAlignment="1" applyProtection="1">
      <alignment horizontal="center" vertical="center" wrapText="1"/>
    </xf>
    <xf numFmtId="0" fontId="20" fillId="15" borderId="8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3" fontId="15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1" xfId="0" quotePrefix="1" applyFont="1" applyFill="1" applyBorder="1" applyAlignment="1">
      <alignment horizontal="left" vertical="center"/>
    </xf>
    <xf numFmtId="0" fontId="21" fillId="2" borderId="1" xfId="0" quotePrefix="1" applyFont="1" applyFill="1" applyBorder="1" applyAlignment="1">
      <alignment horizontal="left" vertical="center" wrapText="1"/>
    </xf>
    <xf numFmtId="0" fontId="27" fillId="2" borderId="1" xfId="0" quotePrefix="1" applyFont="1" applyFill="1" applyBorder="1" applyAlignment="1">
      <alignment horizontal="left" vertical="center"/>
    </xf>
    <xf numFmtId="0" fontId="27" fillId="2" borderId="1" xfId="0" quotePrefix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7" fillId="2" borderId="1" xfId="0" applyNumberFormat="1" applyFont="1" applyFill="1" applyBorder="1" applyAlignment="1" applyProtection="1">
      <alignment vertical="center" wrapText="1"/>
    </xf>
    <xf numFmtId="0" fontId="21" fillId="2" borderId="1" xfId="0" applyNumberFormat="1" applyFont="1" applyFill="1" applyBorder="1" applyAlignment="1" applyProtection="1">
      <alignment vertical="center" wrapText="1"/>
    </xf>
    <xf numFmtId="3" fontId="15" fillId="2" borderId="1" xfId="0" applyNumberFormat="1" applyFont="1" applyFill="1" applyBorder="1" applyAlignment="1" applyProtection="1">
      <alignment horizontal="right" wrapText="1"/>
    </xf>
    <xf numFmtId="0" fontId="21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top" wrapText="1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29" fillId="2" borderId="0" xfId="0" applyFont="1" applyFill="1"/>
    <xf numFmtId="0" fontId="29" fillId="0" borderId="0" xfId="0" applyFont="1"/>
    <xf numFmtId="10" fontId="3" fillId="14" borderId="0" xfId="0" applyNumberFormat="1" applyFont="1" applyFill="1" applyAlignment="1">
      <alignment horizontal="center"/>
    </xf>
    <xf numFmtId="10" fontId="3" fillId="9" borderId="0" xfId="0" applyNumberFormat="1" applyFont="1" applyFill="1" applyAlignment="1">
      <alignment horizontal="center"/>
    </xf>
    <xf numFmtId="10" fontId="3" fillId="13" borderId="0" xfId="0" applyNumberFormat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2" borderId="0" xfId="0" applyNumberFormat="1" applyFont="1" applyFill="1" applyAlignment="1">
      <alignment horizontal="center"/>
    </xf>
    <xf numFmtId="10" fontId="5" fillId="7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center"/>
    </xf>
    <xf numFmtId="0" fontId="3" fillId="3" borderId="0" xfId="0" applyFont="1" applyFill="1" applyAlignment="1" applyProtection="1">
      <alignment vertical="center" wrapText="1" readingOrder="1"/>
      <protection locked="0"/>
    </xf>
    <xf numFmtId="0" fontId="0" fillId="2" borderId="0" xfId="0" applyFont="1" applyFill="1"/>
    <xf numFmtId="164" fontId="3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12" borderId="0" xfId="0" applyFont="1" applyFill="1" applyAlignment="1" applyProtection="1">
      <alignment vertical="center" wrapText="1" readingOrder="1"/>
      <protection locked="0"/>
    </xf>
    <xf numFmtId="0" fontId="0" fillId="13" borderId="0" xfId="0" applyFont="1" applyFill="1"/>
    <xf numFmtId="164" fontId="3" fillId="12" borderId="0" xfId="0" applyNumberFormat="1" applyFont="1" applyFill="1" applyAlignment="1" applyProtection="1">
      <alignment horizontal="right" vertical="center" wrapText="1" readingOrder="1"/>
      <protection locked="0"/>
    </xf>
    <xf numFmtId="3" fontId="26" fillId="7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10" fillId="0" borderId="0" xfId="0" applyNumberFormat="1" applyFont="1" applyAlignment="1">
      <alignment horizontal="center"/>
    </xf>
    <xf numFmtId="4" fontId="25" fillId="4" borderId="1" xfId="0" applyNumberFormat="1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vertical="center" wrapText="1" readingOrder="1"/>
      <protection locked="0"/>
    </xf>
    <xf numFmtId="164" fontId="3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3" fillId="3" borderId="0" xfId="0" applyFont="1" applyFill="1" applyAlignment="1" applyProtection="1">
      <alignment horizontal="left" vertical="center" wrapText="1" readingOrder="1"/>
      <protection locked="0"/>
    </xf>
    <xf numFmtId="0" fontId="1" fillId="0" borderId="0" xfId="0" applyFont="1" applyBorder="1" applyAlignment="1">
      <alignment horizontal="left" vertical="top" wrapText="1"/>
    </xf>
    <xf numFmtId="0" fontId="19" fillId="7" borderId="9" xfId="0" quotePrefix="1" applyFont="1" applyFill="1" applyBorder="1" applyAlignment="1">
      <alignment horizontal="left" wrapText="1"/>
    </xf>
    <xf numFmtId="0" fontId="19" fillId="7" borderId="10" xfId="0" quotePrefix="1" applyFont="1" applyFill="1" applyBorder="1" applyAlignment="1">
      <alignment horizontal="left" wrapText="1"/>
    </xf>
    <xf numFmtId="0" fontId="19" fillId="7" borderId="8" xfId="0" quotePrefix="1" applyFont="1" applyFill="1" applyBorder="1" applyAlignment="1">
      <alignment horizontal="left" wrapText="1"/>
    </xf>
    <xf numFmtId="0" fontId="19" fillId="4" borderId="1" xfId="0" quotePrefix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21" fillId="0" borderId="10" xfId="0" applyNumberFormat="1" applyFont="1" applyFill="1" applyBorder="1" applyAlignment="1" applyProtection="1">
      <alignment vertical="center" wrapText="1"/>
    </xf>
    <xf numFmtId="0" fontId="17" fillId="0" borderId="9" xfId="0" quotePrefix="1" applyNumberFormat="1" applyFont="1" applyFill="1" applyBorder="1" applyAlignment="1" applyProtection="1">
      <alignment horizontal="left" vertical="center" wrapText="1"/>
    </xf>
    <xf numFmtId="0" fontId="17" fillId="0" borderId="9" xfId="0" quotePrefix="1" applyFont="1" applyBorder="1" applyAlignment="1">
      <alignment horizontal="left" vertical="center"/>
    </xf>
    <xf numFmtId="0" fontId="21" fillId="0" borderId="10" xfId="0" applyNumberFormat="1" applyFont="1" applyFill="1" applyBorder="1" applyAlignment="1" applyProtection="1">
      <alignment vertical="center"/>
    </xf>
    <xf numFmtId="0" fontId="17" fillId="4" borderId="9" xfId="0" quotePrefix="1" applyNumberFormat="1" applyFont="1" applyFill="1" applyBorder="1" applyAlignment="1" applyProtection="1">
      <alignment horizontal="left" vertical="center" wrapText="1"/>
    </xf>
    <xf numFmtId="0" fontId="21" fillId="4" borderId="10" xfId="0" applyNumberFormat="1" applyFont="1" applyFill="1" applyBorder="1" applyAlignment="1" applyProtection="1">
      <alignment vertical="center" wrapText="1"/>
    </xf>
    <xf numFmtId="0" fontId="13" fillId="2" borderId="11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19" fillId="4" borderId="1" xfId="0" quotePrefix="1" applyFont="1" applyFill="1" applyBorder="1" applyAlignment="1">
      <alignment horizontal="center" vertical="center" wrapText="1"/>
    </xf>
    <xf numFmtId="0" fontId="20" fillId="4" borderId="9" xfId="0" quotePrefix="1" applyFont="1" applyFill="1" applyBorder="1" applyAlignment="1">
      <alignment horizontal="center" vertical="center" wrapText="1"/>
    </xf>
    <xf numFmtId="0" fontId="20" fillId="4" borderId="10" xfId="0" quotePrefix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7" borderId="9" xfId="0" applyNumberFormat="1" applyFont="1" applyFill="1" applyBorder="1" applyAlignment="1" applyProtection="1">
      <alignment horizontal="left" vertical="center" wrapText="1"/>
    </xf>
    <xf numFmtId="0" fontId="21" fillId="7" borderId="10" xfId="0" applyNumberFormat="1" applyFont="1" applyFill="1" applyBorder="1" applyAlignment="1" applyProtection="1">
      <alignment vertical="center" wrapText="1"/>
    </xf>
    <xf numFmtId="0" fontId="21" fillId="7" borderId="1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0" fillId="4" borderId="1" xfId="0" quotePrefix="1" applyFont="1" applyFill="1" applyBorder="1" applyAlignment="1">
      <alignment horizontal="center" wrapText="1"/>
    </xf>
    <xf numFmtId="0" fontId="20" fillId="4" borderId="9" xfId="0" quotePrefix="1" applyFont="1" applyFill="1" applyBorder="1" applyAlignment="1">
      <alignment horizontal="center" wrapText="1"/>
    </xf>
    <xf numFmtId="0" fontId="17" fillId="0" borderId="9" xfId="0" quotePrefix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4" fontId="5" fillId="7" borderId="5" xfId="0" applyNumberFormat="1" applyFont="1" applyFill="1" applyBorder="1" applyAlignment="1">
      <alignment horizontal="right" vertical="center"/>
    </xf>
    <xf numFmtId="4" fontId="5" fillId="7" borderId="7" xfId="0" applyNumberFormat="1" applyFont="1" applyFill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0" fontId="5" fillId="7" borderId="5" xfId="0" applyNumberFormat="1" applyFont="1" applyFill="1" applyBorder="1" applyAlignment="1">
      <alignment horizontal="right" vertical="center"/>
    </xf>
    <xf numFmtId="10" fontId="5" fillId="7" borderId="7" xfId="0" applyNumberFormat="1" applyFont="1" applyFill="1" applyBorder="1" applyAlignment="1">
      <alignment horizontal="right" vertical="center"/>
    </xf>
    <xf numFmtId="10" fontId="5" fillId="7" borderId="6" xfId="0" applyNumberFormat="1" applyFont="1" applyFill="1" applyBorder="1" applyAlignment="1">
      <alignment horizontal="right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vertical="center" wrapText="1" readingOrder="1"/>
      <protection locked="0"/>
    </xf>
    <xf numFmtId="0" fontId="0" fillId="2" borderId="0" xfId="0" applyFont="1" applyFill="1"/>
    <xf numFmtId="164" fontId="3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12" borderId="0" xfId="0" applyFont="1" applyFill="1" applyAlignment="1" applyProtection="1">
      <alignment vertical="center" wrapText="1" readingOrder="1"/>
      <protection locked="0"/>
    </xf>
    <xf numFmtId="0" fontId="0" fillId="13" borderId="0" xfId="0" applyFont="1" applyFill="1"/>
    <xf numFmtId="164" fontId="3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9" fillId="2" borderId="0" xfId="0" applyFont="1" applyFill="1" applyAlignment="1">
      <alignment horizontal="center" vertical="center"/>
    </xf>
    <xf numFmtId="0" fontId="3" fillId="11" borderId="0" xfId="0" applyFont="1" applyFill="1" applyAlignment="1" applyProtection="1">
      <alignment vertical="center" wrapText="1" readingOrder="1"/>
      <protection locked="0"/>
    </xf>
    <xf numFmtId="0" fontId="0" fillId="9" borderId="0" xfId="0" applyFont="1" applyFill="1"/>
    <xf numFmtId="164" fontId="3" fillId="11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10" borderId="0" xfId="0" applyFont="1" applyFill="1" applyAlignment="1" applyProtection="1">
      <alignment vertical="center" wrapText="1" readingOrder="1"/>
      <protection locked="0"/>
    </xf>
    <xf numFmtId="0" fontId="0" fillId="8" borderId="0" xfId="0" applyFont="1" applyFill="1"/>
    <xf numFmtId="164" fontId="3" fillId="10" borderId="0" xfId="0" applyNumberFormat="1" applyFont="1" applyFill="1" applyAlignment="1" applyProtection="1">
      <alignment horizontal="right" vertical="center" wrapText="1" readingOrder="1"/>
      <protection locked="0"/>
    </xf>
    <xf numFmtId="0" fontId="9" fillId="2" borderId="0" xfId="0" applyFont="1" applyFill="1" applyAlignment="1">
      <alignment horizontal="center"/>
    </xf>
    <xf numFmtId="0" fontId="19" fillId="15" borderId="9" xfId="0" applyNumberFormat="1" applyFont="1" applyFill="1" applyBorder="1" applyAlignment="1" applyProtection="1">
      <alignment horizontal="center" vertical="center" wrapText="1"/>
    </xf>
    <xf numFmtId="0" fontId="19" fillId="15" borderId="10" xfId="0" applyNumberFormat="1" applyFont="1" applyFill="1" applyBorder="1" applyAlignment="1" applyProtection="1">
      <alignment horizontal="center" vertical="center" wrapText="1"/>
    </xf>
    <xf numFmtId="0" fontId="19" fillId="15" borderId="8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I27" sqref="I27"/>
    </sheetView>
  </sheetViews>
  <sheetFormatPr defaultRowHeight="15" x14ac:dyDescent="0.25"/>
  <cols>
    <col min="1" max="1" width="35.140625" customWidth="1"/>
    <col min="2" max="2" width="18.140625" customWidth="1"/>
    <col min="3" max="3" width="15.42578125" customWidth="1"/>
    <col min="5" max="5" width="28" customWidth="1"/>
    <col min="6" max="6" width="24.7109375" customWidth="1"/>
    <col min="7" max="7" width="17.42578125" customWidth="1"/>
    <col min="8" max="8" width="18.42578125" customWidth="1"/>
    <col min="9" max="9" width="19.42578125" customWidth="1"/>
    <col min="10" max="10" width="18.7109375" customWidth="1"/>
    <col min="11" max="11" width="20.5703125" customWidth="1"/>
  </cols>
  <sheetData>
    <row r="1" spans="1:12" ht="15.75" x14ac:dyDescent="0.25">
      <c r="A1" s="173" t="s">
        <v>423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1"/>
    </row>
    <row r="2" spans="1:12" ht="18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32"/>
    </row>
    <row r="3" spans="1:12" ht="15.75" x14ac:dyDescent="0.25">
      <c r="A3" s="173" t="s">
        <v>191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33"/>
    </row>
    <row r="4" spans="1:12" ht="18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34"/>
    </row>
    <row r="5" spans="1:12" ht="15.75" x14ac:dyDescent="0.25">
      <c r="A5" s="173" t="s">
        <v>424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35"/>
    </row>
    <row r="6" spans="1:12" ht="15.75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35"/>
    </row>
    <row r="7" spans="1:12" ht="18" x14ac:dyDescent="0.25">
      <c r="A7" s="175" t="s">
        <v>425</v>
      </c>
      <c r="B7" s="175"/>
      <c r="C7" s="175"/>
      <c r="D7" s="175"/>
      <c r="E7" s="175"/>
      <c r="F7" s="36"/>
      <c r="G7" s="37"/>
      <c r="H7" s="37"/>
      <c r="I7" s="37"/>
      <c r="J7" s="38"/>
      <c r="K7" s="38"/>
    </row>
    <row r="8" spans="1:12" ht="25.5" x14ac:dyDescent="0.25">
      <c r="A8" s="166" t="s">
        <v>50</v>
      </c>
      <c r="B8" s="166"/>
      <c r="C8" s="166"/>
      <c r="D8" s="166"/>
      <c r="E8" s="166"/>
      <c r="F8" s="76" t="s">
        <v>479</v>
      </c>
      <c r="G8" s="76" t="s">
        <v>451</v>
      </c>
      <c r="H8" s="76" t="s">
        <v>452</v>
      </c>
      <c r="I8" s="76" t="s">
        <v>480</v>
      </c>
      <c r="J8" s="76" t="s">
        <v>427</v>
      </c>
      <c r="K8" s="76" t="s">
        <v>428</v>
      </c>
    </row>
    <row r="9" spans="1:12" x14ac:dyDescent="0.25">
      <c r="A9" s="176">
        <v>1</v>
      </c>
      <c r="B9" s="176"/>
      <c r="C9" s="176"/>
      <c r="D9" s="176"/>
      <c r="E9" s="177"/>
      <c r="F9" s="77">
        <v>2</v>
      </c>
      <c r="G9" s="78">
        <v>3</v>
      </c>
      <c r="H9" s="78">
        <v>4</v>
      </c>
      <c r="I9" s="78">
        <v>5</v>
      </c>
      <c r="J9" s="78" t="s">
        <v>429</v>
      </c>
      <c r="K9" s="78" t="s">
        <v>430</v>
      </c>
    </row>
    <row r="10" spans="1:12" x14ac:dyDescent="0.25">
      <c r="A10" s="157" t="s">
        <v>431</v>
      </c>
      <c r="B10" s="158"/>
      <c r="C10" s="158"/>
      <c r="D10" s="158"/>
      <c r="E10" s="161"/>
      <c r="F10" s="63">
        <v>1553985.33</v>
      </c>
      <c r="G10" s="64">
        <v>2011369.81</v>
      </c>
      <c r="H10" s="64">
        <v>1917697.93</v>
      </c>
      <c r="I10" s="64">
        <v>1851443.44</v>
      </c>
      <c r="J10" s="67">
        <f>I10/F10</f>
        <v>1.1914162921988458</v>
      </c>
      <c r="K10" s="67">
        <f>I10/H10</f>
        <v>0.96545102908882008</v>
      </c>
    </row>
    <row r="11" spans="1:12" x14ac:dyDescent="0.25">
      <c r="A11" s="178" t="s">
        <v>432</v>
      </c>
      <c r="B11" s="161"/>
      <c r="C11" s="161"/>
      <c r="D11" s="161"/>
      <c r="E11" s="161"/>
      <c r="F11" s="63">
        <v>0</v>
      </c>
      <c r="G11" s="64">
        <v>0</v>
      </c>
      <c r="H11" s="64">
        <v>0</v>
      </c>
      <c r="I11" s="64">
        <v>0</v>
      </c>
      <c r="J11" s="67">
        <v>0</v>
      </c>
      <c r="K11" s="67">
        <v>0</v>
      </c>
    </row>
    <row r="12" spans="1:12" x14ac:dyDescent="0.25">
      <c r="A12" s="170" t="s">
        <v>433</v>
      </c>
      <c r="B12" s="171"/>
      <c r="C12" s="171"/>
      <c r="D12" s="171"/>
      <c r="E12" s="172"/>
      <c r="F12" s="65">
        <f>SUM(F10:F11)</f>
        <v>1553985.33</v>
      </c>
      <c r="G12" s="66">
        <f>SUM(G10:G11)</f>
        <v>2011369.81</v>
      </c>
      <c r="H12" s="66">
        <f>SUM(H10:H11)</f>
        <v>1917697.93</v>
      </c>
      <c r="I12" s="66">
        <f>SUM(I10:I11)</f>
        <v>1851443.44</v>
      </c>
      <c r="J12" s="68">
        <f t="shared" ref="J12:J16" si="0">I12/F12</f>
        <v>1.1914162921988458</v>
      </c>
      <c r="K12" s="68">
        <f t="shared" ref="K12:K16" si="1">I12/H12</f>
        <v>0.96545102908882008</v>
      </c>
    </row>
    <row r="13" spans="1:12" x14ac:dyDescent="0.25">
      <c r="A13" s="159" t="s">
        <v>434</v>
      </c>
      <c r="B13" s="158"/>
      <c r="C13" s="158"/>
      <c r="D13" s="158"/>
      <c r="E13" s="158"/>
      <c r="F13" s="49">
        <v>1449235.45</v>
      </c>
      <c r="G13" s="64">
        <v>1877785.74</v>
      </c>
      <c r="H13" s="64">
        <v>1952821.5</v>
      </c>
      <c r="I13" s="64">
        <v>1848079.21</v>
      </c>
      <c r="J13" s="67">
        <f t="shared" si="0"/>
        <v>1.2752097735395584</v>
      </c>
      <c r="K13" s="67">
        <f t="shared" si="1"/>
        <v>0.94636361285452864</v>
      </c>
    </row>
    <row r="14" spans="1:12" x14ac:dyDescent="0.25">
      <c r="A14" s="160" t="s">
        <v>435</v>
      </c>
      <c r="B14" s="161"/>
      <c r="C14" s="161"/>
      <c r="D14" s="161"/>
      <c r="E14" s="161"/>
      <c r="F14" s="63">
        <v>71993.8</v>
      </c>
      <c r="G14" s="48">
        <v>188863.99</v>
      </c>
      <c r="H14" s="48">
        <v>20156.349999999999</v>
      </c>
      <c r="I14" s="48">
        <v>14148.88</v>
      </c>
      <c r="J14" s="67">
        <f t="shared" si="0"/>
        <v>0.19652914556531256</v>
      </c>
      <c r="K14" s="67">
        <f t="shared" si="1"/>
        <v>0.70195645540983365</v>
      </c>
    </row>
    <row r="15" spans="1:12" x14ac:dyDescent="0.25">
      <c r="A15" s="57" t="s">
        <v>436</v>
      </c>
      <c r="B15" s="58"/>
      <c r="C15" s="58"/>
      <c r="D15" s="58"/>
      <c r="E15" s="58"/>
      <c r="F15" s="65">
        <f>SUM(F13:F14)</f>
        <v>1521229.25</v>
      </c>
      <c r="G15" s="66">
        <f>SUM(G13:G14)</f>
        <v>2066649.73</v>
      </c>
      <c r="H15" s="66">
        <f>SUM(H13:H14)</f>
        <v>1972977.85</v>
      </c>
      <c r="I15" s="66">
        <f>SUM(I13:I14)</f>
        <v>1862228.0899999999</v>
      </c>
      <c r="J15" s="68">
        <f t="shared" si="0"/>
        <v>1.2241600600303997</v>
      </c>
      <c r="K15" s="68">
        <f t="shared" si="1"/>
        <v>0.94386669875690687</v>
      </c>
    </row>
    <row r="16" spans="1:12" x14ac:dyDescent="0.25">
      <c r="A16" s="162" t="s">
        <v>437</v>
      </c>
      <c r="B16" s="163"/>
      <c r="C16" s="163"/>
      <c r="D16" s="163"/>
      <c r="E16" s="163"/>
      <c r="F16" s="81">
        <f>F12-F15</f>
        <v>32756.080000000075</v>
      </c>
      <c r="G16" s="81">
        <f t="shared" ref="G16:I16" si="2">G12-G15</f>
        <v>-55279.919999999925</v>
      </c>
      <c r="H16" s="81">
        <f t="shared" si="2"/>
        <v>-55279.920000000158</v>
      </c>
      <c r="I16" s="81">
        <f t="shared" si="2"/>
        <v>-10784.649999999907</v>
      </c>
      <c r="J16" s="82">
        <f t="shared" si="0"/>
        <v>-0.32924116683070387</v>
      </c>
      <c r="K16" s="82">
        <f t="shared" si="1"/>
        <v>0.19509163544375382</v>
      </c>
    </row>
    <row r="17" spans="1:12" ht="18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39"/>
    </row>
    <row r="18" spans="1:12" ht="18" x14ac:dyDescent="0.25">
      <c r="A18" s="165" t="s">
        <v>438</v>
      </c>
      <c r="B18" s="165"/>
      <c r="C18" s="165"/>
      <c r="D18" s="165"/>
      <c r="E18" s="165"/>
      <c r="F18" s="36"/>
      <c r="G18" s="37"/>
      <c r="H18" s="37"/>
      <c r="I18" s="37"/>
      <c r="J18" s="38"/>
      <c r="K18" s="38"/>
      <c r="L18" s="39"/>
    </row>
    <row r="19" spans="1:12" ht="25.5" x14ac:dyDescent="0.25">
      <c r="A19" s="166" t="s">
        <v>50</v>
      </c>
      <c r="B19" s="166"/>
      <c r="C19" s="166"/>
      <c r="D19" s="166"/>
      <c r="E19" s="166"/>
      <c r="F19" s="76" t="s">
        <v>479</v>
      </c>
      <c r="G19" s="79" t="s">
        <v>451</v>
      </c>
      <c r="H19" s="79" t="s">
        <v>426</v>
      </c>
      <c r="I19" s="79" t="s">
        <v>480</v>
      </c>
      <c r="J19" s="79" t="s">
        <v>427</v>
      </c>
      <c r="K19" s="79" t="s">
        <v>428</v>
      </c>
    </row>
    <row r="20" spans="1:12" x14ac:dyDescent="0.25">
      <c r="A20" s="167">
        <v>1</v>
      </c>
      <c r="B20" s="168"/>
      <c r="C20" s="168"/>
      <c r="D20" s="168"/>
      <c r="E20" s="168"/>
      <c r="F20" s="80">
        <v>2</v>
      </c>
      <c r="G20" s="78">
        <v>3</v>
      </c>
      <c r="H20" s="78">
        <v>4</v>
      </c>
      <c r="I20" s="78">
        <v>5</v>
      </c>
      <c r="J20" s="78" t="s">
        <v>429</v>
      </c>
      <c r="K20" s="78" t="s">
        <v>430</v>
      </c>
    </row>
    <row r="21" spans="1:12" x14ac:dyDescent="0.25">
      <c r="A21" s="157" t="s">
        <v>439</v>
      </c>
      <c r="B21" s="169"/>
      <c r="C21" s="169"/>
      <c r="D21" s="169"/>
      <c r="E21" s="169"/>
      <c r="F21" s="47"/>
      <c r="G21" s="46"/>
      <c r="H21" s="46"/>
      <c r="I21" s="48">
        <v>0</v>
      </c>
      <c r="J21" s="42"/>
      <c r="K21" s="42"/>
    </row>
    <row r="22" spans="1:12" x14ac:dyDescent="0.25">
      <c r="A22" s="157" t="s">
        <v>440</v>
      </c>
      <c r="B22" s="158"/>
      <c r="C22" s="158"/>
      <c r="D22" s="158"/>
      <c r="E22" s="158"/>
      <c r="F22" s="45"/>
      <c r="G22" s="46"/>
      <c r="H22" s="46"/>
      <c r="I22" s="48">
        <v>0</v>
      </c>
      <c r="J22" s="42"/>
      <c r="K22" s="42"/>
    </row>
    <row r="23" spans="1:12" x14ac:dyDescent="0.25">
      <c r="A23" s="152" t="s">
        <v>441</v>
      </c>
      <c r="B23" s="153"/>
      <c r="C23" s="153"/>
      <c r="D23" s="153"/>
      <c r="E23" s="154"/>
      <c r="F23" s="59"/>
      <c r="G23" s="60"/>
      <c r="H23" s="60"/>
      <c r="I23" s="60">
        <v>0</v>
      </c>
      <c r="J23" s="61"/>
      <c r="K23" s="61"/>
    </row>
    <row r="24" spans="1:12" x14ac:dyDescent="0.25">
      <c r="A24" s="157" t="s">
        <v>442</v>
      </c>
      <c r="B24" s="158"/>
      <c r="C24" s="158"/>
      <c r="D24" s="158"/>
      <c r="E24" s="158"/>
      <c r="F24" s="49">
        <v>22523.84</v>
      </c>
      <c r="G24" s="45"/>
      <c r="H24" s="45"/>
      <c r="I24" s="49">
        <v>55279.92</v>
      </c>
      <c r="J24" s="42"/>
      <c r="K24" s="42"/>
    </row>
    <row r="25" spans="1:12" x14ac:dyDescent="0.25">
      <c r="A25" s="157" t="s">
        <v>443</v>
      </c>
      <c r="B25" s="158"/>
      <c r="C25" s="158"/>
      <c r="D25" s="158"/>
      <c r="E25" s="158"/>
      <c r="F25" s="49">
        <v>55279.92</v>
      </c>
      <c r="G25" s="45">
        <v>55279.92</v>
      </c>
      <c r="H25" s="45">
        <v>55279.92</v>
      </c>
      <c r="I25" s="145">
        <v>50093.63</v>
      </c>
      <c r="J25" s="42">
        <f>I25/F25*100</f>
        <v>90.618130416976001</v>
      </c>
      <c r="K25" s="42">
        <f>I25/H25*100</f>
        <v>90.618130416976001</v>
      </c>
    </row>
    <row r="26" spans="1:12" x14ac:dyDescent="0.25">
      <c r="A26" s="152" t="s">
        <v>444</v>
      </c>
      <c r="B26" s="153"/>
      <c r="C26" s="153"/>
      <c r="D26" s="153"/>
      <c r="E26" s="154"/>
      <c r="F26" s="105"/>
      <c r="G26" s="104"/>
      <c r="H26" s="104"/>
      <c r="I26" s="104"/>
      <c r="J26" s="62"/>
      <c r="K26" s="62"/>
      <c r="L26" s="40"/>
    </row>
    <row r="27" spans="1:12" ht="15.75" x14ac:dyDescent="0.25">
      <c r="A27" s="155" t="s">
        <v>445</v>
      </c>
      <c r="B27" s="155"/>
      <c r="C27" s="155"/>
      <c r="D27" s="155"/>
      <c r="E27" s="155"/>
      <c r="F27" s="146">
        <f>F16+F24</f>
        <v>55279.920000000071</v>
      </c>
      <c r="G27" s="106"/>
      <c r="H27" s="106"/>
      <c r="I27" s="146">
        <f t="shared" ref="I27" si="3">I16+I24</f>
        <v>44495.270000000091</v>
      </c>
      <c r="J27" s="83"/>
      <c r="K27" s="83"/>
    </row>
    <row r="29" spans="1:12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2" x14ac:dyDescent="0.25">
      <c r="A30" s="156" t="s">
        <v>446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</row>
    <row r="31" spans="1:12" x14ac:dyDescent="0.25">
      <c r="A31" s="156" t="s">
        <v>447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</row>
    <row r="32" spans="1:12" x14ac:dyDescent="0.25">
      <c r="A32" s="156" t="s">
        <v>448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</row>
    <row r="33" spans="1:11" x14ac:dyDescent="0.25">
      <c r="A33" s="156" t="s">
        <v>449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</row>
    <row r="34" spans="1:11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</row>
    <row r="35" spans="1:11" x14ac:dyDescent="0.25">
      <c r="A35" s="151" t="s">
        <v>450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</row>
    <row r="36" spans="1:1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</row>
  </sheetData>
  <mergeCells count="31">
    <mergeCell ref="A12:E12"/>
    <mergeCell ref="A1:K1"/>
    <mergeCell ref="A2:K2"/>
    <mergeCell ref="A3:K3"/>
    <mergeCell ref="A4:K4"/>
    <mergeCell ref="A5:K5"/>
    <mergeCell ref="A6:K6"/>
    <mergeCell ref="A7:E7"/>
    <mergeCell ref="A8:E8"/>
    <mergeCell ref="A9:E9"/>
    <mergeCell ref="A10:E10"/>
    <mergeCell ref="A11:E11"/>
    <mergeCell ref="A25:E25"/>
    <mergeCell ref="A13:E13"/>
    <mergeCell ref="A14:E14"/>
    <mergeCell ref="A16:E16"/>
    <mergeCell ref="A17:K17"/>
    <mergeCell ref="A18:E18"/>
    <mergeCell ref="A19:E19"/>
    <mergeCell ref="A20:E20"/>
    <mergeCell ref="A21:E21"/>
    <mergeCell ref="A22:E22"/>
    <mergeCell ref="A23:E23"/>
    <mergeCell ref="A24:E24"/>
    <mergeCell ref="A35:K36"/>
    <mergeCell ref="A26:E26"/>
    <mergeCell ref="A27:E27"/>
    <mergeCell ref="A30:K30"/>
    <mergeCell ref="A31:K31"/>
    <mergeCell ref="A32:K32"/>
    <mergeCell ref="A33:K34"/>
  </mergeCells>
  <pageMargins left="0.7" right="0.7" top="0.75" bottom="0.75" header="0.3" footer="0.3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28"/>
  <sheetViews>
    <sheetView workbookViewId="0">
      <selection activeCell="H43" sqref="H43"/>
    </sheetView>
  </sheetViews>
  <sheetFormatPr defaultRowHeight="15" x14ac:dyDescent="0.25"/>
  <cols>
    <col min="3" max="3" width="78.140625" customWidth="1"/>
    <col min="4" max="4" width="22.28515625" style="30" customWidth="1"/>
    <col min="5" max="5" width="16.5703125" customWidth="1"/>
    <col min="6" max="6" width="17" customWidth="1"/>
    <col min="7" max="7" width="19.7109375" customWidth="1"/>
    <col min="8" max="8" width="12.28515625" style="55" customWidth="1"/>
    <col min="9" max="9" width="9.85546875" customWidth="1"/>
    <col min="12" max="12" width="10.5703125" bestFit="1" customWidth="1"/>
    <col min="13" max="13" width="11.7109375" bestFit="1" customWidth="1"/>
  </cols>
  <sheetData>
    <row r="3" spans="2:13" ht="18.75" x14ac:dyDescent="0.3">
      <c r="C3" s="191" t="s">
        <v>191</v>
      </c>
      <c r="D3" s="191"/>
      <c r="E3" s="191"/>
      <c r="F3" s="191"/>
      <c r="G3" s="191"/>
      <c r="H3" s="43"/>
    </row>
    <row r="4" spans="2:13" ht="8.25" customHeight="1" x14ac:dyDescent="0.3">
      <c r="C4" s="2"/>
      <c r="D4" s="136"/>
      <c r="E4" s="2"/>
      <c r="F4" s="2"/>
      <c r="G4" s="2"/>
      <c r="H4" s="43"/>
    </row>
    <row r="5" spans="2:13" ht="18.75" x14ac:dyDescent="0.3">
      <c r="C5" s="191" t="s">
        <v>192</v>
      </c>
      <c r="D5" s="191"/>
      <c r="E5" s="191"/>
      <c r="F5" s="191"/>
      <c r="G5" s="191"/>
      <c r="H5" s="43"/>
    </row>
    <row r="6" spans="2:13" ht="12" customHeight="1" x14ac:dyDescent="0.3">
      <c r="C6" s="2"/>
      <c r="D6" s="136"/>
      <c r="E6" s="2"/>
      <c r="F6" s="2"/>
      <c r="G6" s="2"/>
      <c r="H6" s="43"/>
    </row>
    <row r="7" spans="2:13" ht="18.75" x14ac:dyDescent="0.3">
      <c r="C7" s="191" t="s">
        <v>193</v>
      </c>
      <c r="D7" s="191"/>
      <c r="E7" s="191"/>
      <c r="F7" s="191"/>
      <c r="G7" s="191"/>
      <c r="H7" s="43"/>
    </row>
    <row r="9" spans="2:13" ht="15.75" customHeight="1" x14ac:dyDescent="0.25">
      <c r="B9" s="193" t="s">
        <v>51</v>
      </c>
      <c r="C9" s="193"/>
      <c r="D9" s="183" t="s">
        <v>477</v>
      </c>
      <c r="E9" s="179" t="s">
        <v>47</v>
      </c>
      <c r="F9" s="184" t="s">
        <v>48</v>
      </c>
      <c r="G9" s="179" t="s">
        <v>478</v>
      </c>
      <c r="H9" s="179" t="s">
        <v>49</v>
      </c>
      <c r="I9" s="179" t="s">
        <v>49</v>
      </c>
    </row>
    <row r="10" spans="2:13" ht="15" customHeight="1" x14ac:dyDescent="0.25">
      <c r="B10" s="193"/>
      <c r="C10" s="193"/>
      <c r="D10" s="183"/>
      <c r="E10" s="179"/>
      <c r="F10" s="184"/>
      <c r="G10" s="179"/>
      <c r="H10" s="179"/>
      <c r="I10" s="179"/>
    </row>
    <row r="11" spans="2:13" x14ac:dyDescent="0.25">
      <c r="B11" s="192" t="s">
        <v>50</v>
      </c>
      <c r="C11" s="192"/>
      <c r="D11" s="143">
        <v>2</v>
      </c>
      <c r="E11" s="99">
        <v>3</v>
      </c>
      <c r="F11" s="98">
        <v>4</v>
      </c>
      <c r="G11" s="99">
        <v>5</v>
      </c>
      <c r="H11" s="100" t="s">
        <v>453</v>
      </c>
      <c r="I11" s="99" t="s">
        <v>454</v>
      </c>
    </row>
    <row r="12" spans="2:13" x14ac:dyDescent="0.25">
      <c r="B12" s="16" t="s">
        <v>0</v>
      </c>
      <c r="C12" s="11" t="s">
        <v>1</v>
      </c>
      <c r="D12" s="17">
        <v>1553985.33</v>
      </c>
      <c r="E12" s="9">
        <v>2066649.73</v>
      </c>
      <c r="F12" s="9">
        <v>1972977.85</v>
      </c>
      <c r="G12" s="9">
        <v>1851443.44</v>
      </c>
      <c r="H12" s="10">
        <f>G12/D12</f>
        <v>1.1914162921988458</v>
      </c>
      <c r="I12" s="10">
        <f>G12/F12</f>
        <v>0.93840051980309858</v>
      </c>
    </row>
    <row r="13" spans="2:13" x14ac:dyDescent="0.25">
      <c r="B13" s="16" t="s">
        <v>2</v>
      </c>
      <c r="C13" s="11" t="s">
        <v>3</v>
      </c>
      <c r="D13" s="17">
        <v>1361008.48</v>
      </c>
      <c r="E13" s="9">
        <v>1698539.69</v>
      </c>
      <c r="F13" s="9">
        <v>1639805.61</v>
      </c>
      <c r="G13" s="9">
        <v>1723684.89</v>
      </c>
      <c r="H13" s="10">
        <f t="shared" ref="H13:H39" si="0">G13/D13</f>
        <v>1.2664762309195898</v>
      </c>
      <c r="I13" s="10">
        <f t="shared" ref="I13:I43" si="1">G13/F13</f>
        <v>1.0511519655064478</v>
      </c>
    </row>
    <row r="14" spans="2:13" x14ac:dyDescent="0.25">
      <c r="B14" s="16" t="s">
        <v>4</v>
      </c>
      <c r="C14" s="11" t="s">
        <v>5</v>
      </c>
      <c r="D14" s="17">
        <v>0</v>
      </c>
      <c r="E14" s="9">
        <v>0</v>
      </c>
      <c r="F14" s="9">
        <v>7000</v>
      </c>
      <c r="G14" s="9">
        <v>0</v>
      </c>
      <c r="H14" s="10">
        <v>0</v>
      </c>
      <c r="I14" s="10">
        <v>0</v>
      </c>
    </row>
    <row r="15" spans="2:13" x14ac:dyDescent="0.25">
      <c r="B15" s="16" t="s">
        <v>6</v>
      </c>
      <c r="C15" s="11" t="s">
        <v>7</v>
      </c>
      <c r="D15" s="17">
        <v>0</v>
      </c>
      <c r="E15" s="9">
        <v>0</v>
      </c>
      <c r="F15" s="9">
        <v>7000</v>
      </c>
      <c r="G15" s="9">
        <v>0</v>
      </c>
      <c r="H15" s="10">
        <v>0</v>
      </c>
      <c r="I15" s="10">
        <v>0</v>
      </c>
    </row>
    <row r="16" spans="2:13" x14ac:dyDescent="0.25">
      <c r="B16" s="16" t="s">
        <v>8</v>
      </c>
      <c r="C16" s="11" t="s">
        <v>9</v>
      </c>
      <c r="D16" s="17">
        <v>1287146.73</v>
      </c>
      <c r="E16" s="9">
        <v>1645235.29</v>
      </c>
      <c r="F16" s="9">
        <v>1593766.21</v>
      </c>
      <c r="G16" s="9">
        <v>1656606.58</v>
      </c>
      <c r="H16" s="10">
        <f t="shared" si="0"/>
        <v>1.2870378655275767</v>
      </c>
      <c r="I16" s="10">
        <f t="shared" si="1"/>
        <v>1.0394288507346383</v>
      </c>
      <c r="M16" s="30"/>
    </row>
    <row r="17" spans="2:13" x14ac:dyDescent="0.25">
      <c r="B17" s="16" t="s">
        <v>10</v>
      </c>
      <c r="C17" s="11" t="s">
        <v>11</v>
      </c>
      <c r="D17" s="17">
        <v>1283619.3700000001</v>
      </c>
      <c r="E17" s="9">
        <v>1645235.29</v>
      </c>
      <c r="F17" s="9">
        <v>1588061.21</v>
      </c>
      <c r="G17" s="9">
        <v>1653168.18</v>
      </c>
      <c r="H17" s="10">
        <f t="shared" si="0"/>
        <v>1.2878959437952389</v>
      </c>
      <c r="I17" s="10">
        <f t="shared" si="1"/>
        <v>1.0409977711123615</v>
      </c>
      <c r="M17" s="30"/>
    </row>
    <row r="18" spans="2:13" x14ac:dyDescent="0.25">
      <c r="B18" s="16" t="s">
        <v>12</v>
      </c>
      <c r="C18" s="11" t="s">
        <v>13</v>
      </c>
      <c r="D18" s="17">
        <v>3527.36</v>
      </c>
      <c r="E18" s="9">
        <v>7705</v>
      </c>
      <c r="F18" s="9">
        <v>5705</v>
      </c>
      <c r="G18" s="9">
        <v>3438.4</v>
      </c>
      <c r="H18" s="10">
        <v>0</v>
      </c>
      <c r="I18" s="10">
        <f t="shared" si="1"/>
        <v>0.60269938650306754</v>
      </c>
      <c r="M18" s="30"/>
    </row>
    <row r="19" spans="2:13" x14ac:dyDescent="0.25">
      <c r="B19" s="16" t="s">
        <v>14</v>
      </c>
      <c r="C19" s="11" t="s">
        <v>15</v>
      </c>
      <c r="D19" s="17">
        <v>36715.4</v>
      </c>
      <c r="E19" s="9">
        <v>13039.4</v>
      </c>
      <c r="F19" s="9">
        <v>39039.4</v>
      </c>
      <c r="G19" s="9">
        <v>34852.550000000003</v>
      </c>
      <c r="H19" s="10">
        <f t="shared" si="0"/>
        <v>0.9492624348366081</v>
      </c>
      <c r="I19" s="10">
        <f t="shared" si="1"/>
        <v>0.89275321854331779</v>
      </c>
      <c r="M19" s="30"/>
    </row>
    <row r="20" spans="2:13" x14ac:dyDescent="0.25">
      <c r="B20" s="16" t="s">
        <v>16</v>
      </c>
      <c r="C20" s="11" t="s">
        <v>17</v>
      </c>
      <c r="D20" s="17">
        <v>36715.4</v>
      </c>
      <c r="E20" s="9">
        <v>13039.4</v>
      </c>
      <c r="F20" s="9">
        <v>39039.4</v>
      </c>
      <c r="G20" s="9">
        <v>34852.550000000003</v>
      </c>
      <c r="H20" s="10">
        <f t="shared" si="0"/>
        <v>0.9492624348366081</v>
      </c>
      <c r="I20" s="10">
        <f t="shared" si="1"/>
        <v>0.89275321854331779</v>
      </c>
      <c r="M20" s="30"/>
    </row>
    <row r="21" spans="2:13" x14ac:dyDescent="0.25">
      <c r="B21" s="16">
        <v>639</v>
      </c>
      <c r="C21" s="11" t="s">
        <v>186</v>
      </c>
      <c r="D21" s="17">
        <v>37146.35</v>
      </c>
      <c r="E21" s="9">
        <v>32560</v>
      </c>
      <c r="F21" s="9">
        <v>35927</v>
      </c>
      <c r="G21" s="9">
        <v>32225.759999999998</v>
      </c>
      <c r="H21" s="10">
        <f t="shared" si="0"/>
        <v>0.86753503372471319</v>
      </c>
      <c r="I21" s="10">
        <f t="shared" si="1"/>
        <v>0.89697887382748342</v>
      </c>
      <c r="M21" s="30"/>
    </row>
    <row r="22" spans="2:13" x14ac:dyDescent="0.25">
      <c r="B22" s="16">
        <v>6393</v>
      </c>
      <c r="C22" s="11" t="s">
        <v>186</v>
      </c>
      <c r="D22" s="17">
        <v>37146.35</v>
      </c>
      <c r="E22" s="9">
        <v>32560</v>
      </c>
      <c r="F22" s="9">
        <v>35927</v>
      </c>
      <c r="G22" s="9">
        <v>32225.759999999998</v>
      </c>
      <c r="H22" s="10">
        <f t="shared" si="0"/>
        <v>0.86753503372471319</v>
      </c>
      <c r="I22" s="10">
        <f t="shared" si="1"/>
        <v>0.89697887382748342</v>
      </c>
      <c r="M22" s="30"/>
    </row>
    <row r="23" spans="2:13" x14ac:dyDescent="0.25">
      <c r="B23" s="16">
        <v>64</v>
      </c>
      <c r="C23" s="11" t="s">
        <v>472</v>
      </c>
      <c r="D23" s="17">
        <v>0</v>
      </c>
      <c r="E23" s="9">
        <v>0</v>
      </c>
      <c r="F23" s="9">
        <v>100</v>
      </c>
      <c r="G23" s="9">
        <v>6.21</v>
      </c>
      <c r="H23" s="10">
        <v>0</v>
      </c>
      <c r="I23" s="10">
        <v>0</v>
      </c>
      <c r="M23" s="30"/>
    </row>
    <row r="24" spans="2:13" x14ac:dyDescent="0.25">
      <c r="B24" s="16">
        <v>641</v>
      </c>
      <c r="C24" s="11" t="s">
        <v>473</v>
      </c>
      <c r="D24" s="17">
        <v>0</v>
      </c>
      <c r="E24" s="9">
        <v>0</v>
      </c>
      <c r="F24" s="9">
        <v>100</v>
      </c>
      <c r="G24" s="9">
        <v>6.21</v>
      </c>
      <c r="H24" s="10">
        <v>0</v>
      </c>
      <c r="I24" s="10">
        <v>0</v>
      </c>
    </row>
    <row r="25" spans="2:13" x14ac:dyDescent="0.25">
      <c r="B25" s="16">
        <v>6413</v>
      </c>
      <c r="C25" s="11" t="s">
        <v>474</v>
      </c>
      <c r="D25" s="17">
        <v>0</v>
      </c>
      <c r="E25" s="9">
        <v>0</v>
      </c>
      <c r="F25" s="9">
        <v>100</v>
      </c>
      <c r="G25" s="9">
        <v>6.21</v>
      </c>
      <c r="H25" s="10">
        <v>0</v>
      </c>
      <c r="I25" s="10">
        <v>0</v>
      </c>
    </row>
    <row r="26" spans="2:13" x14ac:dyDescent="0.25">
      <c r="B26" s="16" t="s">
        <v>18</v>
      </c>
      <c r="C26" s="11" t="s">
        <v>19</v>
      </c>
      <c r="D26" s="17">
        <v>719.65</v>
      </c>
      <c r="E26" s="9">
        <v>2094</v>
      </c>
      <c r="F26" s="9">
        <v>2900</v>
      </c>
      <c r="G26" s="9">
        <v>589</v>
      </c>
      <c r="H26" s="10">
        <f t="shared" si="0"/>
        <v>0.81845341485444312</v>
      </c>
      <c r="I26" s="10">
        <f t="shared" si="1"/>
        <v>0.20310344827586208</v>
      </c>
    </row>
    <row r="27" spans="2:13" x14ac:dyDescent="0.25">
      <c r="B27" s="16" t="s">
        <v>20</v>
      </c>
      <c r="C27" s="11" t="s">
        <v>21</v>
      </c>
      <c r="D27" s="17">
        <v>719.65</v>
      </c>
      <c r="E27" s="9">
        <v>2094</v>
      </c>
      <c r="F27" s="9">
        <v>2900</v>
      </c>
      <c r="G27" s="9">
        <v>589</v>
      </c>
      <c r="H27" s="10">
        <f t="shared" si="0"/>
        <v>0.81845341485444312</v>
      </c>
      <c r="I27" s="10">
        <f t="shared" si="1"/>
        <v>0.20310344827586208</v>
      </c>
    </row>
    <row r="28" spans="2:13" x14ac:dyDescent="0.25">
      <c r="B28" s="16" t="s">
        <v>22</v>
      </c>
      <c r="C28" s="11" t="s">
        <v>23</v>
      </c>
      <c r="D28" s="17">
        <v>719.65</v>
      </c>
      <c r="E28" s="9">
        <v>2094</v>
      </c>
      <c r="F28" s="9">
        <v>2900</v>
      </c>
      <c r="G28" s="9">
        <v>589</v>
      </c>
      <c r="H28" s="10">
        <f t="shared" si="0"/>
        <v>0.81845341485444312</v>
      </c>
      <c r="I28" s="10">
        <f t="shared" si="1"/>
        <v>0.20310344827586208</v>
      </c>
    </row>
    <row r="29" spans="2:13" x14ac:dyDescent="0.25">
      <c r="B29" s="16" t="s">
        <v>24</v>
      </c>
      <c r="C29" s="11" t="s">
        <v>25</v>
      </c>
      <c r="D29" s="17">
        <v>19189.919999999998</v>
      </c>
      <c r="E29" s="9">
        <v>18127.52</v>
      </c>
      <c r="F29" s="9">
        <v>15747.52</v>
      </c>
      <c r="G29" s="9">
        <v>12402.34</v>
      </c>
      <c r="H29" s="10">
        <f t="shared" si="0"/>
        <v>0.64629451295263352</v>
      </c>
      <c r="I29" s="10">
        <f t="shared" si="1"/>
        <v>0.78757417040905486</v>
      </c>
    </row>
    <row r="30" spans="2:13" x14ac:dyDescent="0.25">
      <c r="B30" s="16" t="s">
        <v>26</v>
      </c>
      <c r="C30" s="11" t="s">
        <v>27</v>
      </c>
      <c r="D30" s="17">
        <v>8928.51</v>
      </c>
      <c r="E30" s="9">
        <v>12916.78</v>
      </c>
      <c r="F30" s="9">
        <v>6016.78</v>
      </c>
      <c r="G30" s="9">
        <v>5174.08</v>
      </c>
      <c r="H30" s="10">
        <f t="shared" si="0"/>
        <v>0.57950094696651511</v>
      </c>
      <c r="I30" s="10">
        <f t="shared" si="1"/>
        <v>0.85994169638909856</v>
      </c>
    </row>
    <row r="31" spans="2:13" x14ac:dyDescent="0.25">
      <c r="B31" s="16" t="s">
        <v>28</v>
      </c>
      <c r="C31" s="11" t="s">
        <v>29</v>
      </c>
      <c r="D31" s="17">
        <v>8928.51</v>
      </c>
      <c r="E31" s="9">
        <v>12916.78</v>
      </c>
      <c r="F31" s="9">
        <v>6016.78</v>
      </c>
      <c r="G31" s="9">
        <v>5174.08</v>
      </c>
      <c r="H31" s="10">
        <f t="shared" si="0"/>
        <v>0.57950094696651511</v>
      </c>
      <c r="I31" s="10">
        <f t="shared" si="1"/>
        <v>0.85994169638909856</v>
      </c>
    </row>
    <row r="32" spans="2:13" x14ac:dyDescent="0.25">
      <c r="B32" s="16" t="s">
        <v>30</v>
      </c>
      <c r="C32" s="11" t="s">
        <v>31</v>
      </c>
      <c r="D32" s="17">
        <v>10261.41</v>
      </c>
      <c r="E32" s="9">
        <v>5210.74</v>
      </c>
      <c r="F32" s="9">
        <v>9730.74</v>
      </c>
      <c r="G32" s="9">
        <v>7228.26</v>
      </c>
      <c r="H32" s="10">
        <f t="shared" si="0"/>
        <v>0.70441196677649565</v>
      </c>
      <c r="I32" s="10">
        <f t="shared" si="1"/>
        <v>0.74282736975810681</v>
      </c>
      <c r="L32" s="144"/>
    </row>
    <row r="33" spans="2:9" x14ac:dyDescent="0.25">
      <c r="B33" s="16" t="s">
        <v>32</v>
      </c>
      <c r="C33" s="11" t="s">
        <v>33</v>
      </c>
      <c r="D33" s="17">
        <v>10261.41</v>
      </c>
      <c r="E33" s="9">
        <v>5210.74</v>
      </c>
      <c r="F33" s="9">
        <v>9730.74</v>
      </c>
      <c r="G33" s="9">
        <v>7228.26</v>
      </c>
      <c r="H33" s="10">
        <f t="shared" si="0"/>
        <v>0.70441196677649565</v>
      </c>
      <c r="I33" s="10">
        <f t="shared" si="1"/>
        <v>0.74282736975810681</v>
      </c>
    </row>
    <row r="34" spans="2:9" x14ac:dyDescent="0.25">
      <c r="B34" s="16">
        <v>67</v>
      </c>
      <c r="C34" s="11" t="s">
        <v>187</v>
      </c>
      <c r="D34" s="17">
        <v>173019.5</v>
      </c>
      <c r="E34" s="9">
        <v>200089.5</v>
      </c>
      <c r="F34" s="9">
        <v>113190.85</v>
      </c>
      <c r="G34" s="9">
        <v>115084.5</v>
      </c>
      <c r="H34" s="10">
        <f t="shared" si="0"/>
        <v>0.66515334976693374</v>
      </c>
      <c r="I34" s="10">
        <f t="shared" si="1"/>
        <v>1.0167297091593535</v>
      </c>
    </row>
    <row r="35" spans="2:9" x14ac:dyDescent="0.25">
      <c r="B35" s="16">
        <v>6711</v>
      </c>
      <c r="C35" s="11" t="s">
        <v>189</v>
      </c>
      <c r="D35" s="17">
        <v>113027.87</v>
      </c>
      <c r="E35" s="9">
        <v>191154.5</v>
      </c>
      <c r="F35" s="9">
        <v>113084.5</v>
      </c>
      <c r="G35" s="9">
        <v>114322.65</v>
      </c>
      <c r="H35" s="10">
        <f t="shared" si="0"/>
        <v>1.0114554047599056</v>
      </c>
      <c r="I35" s="10">
        <f t="shared" si="1"/>
        <v>1.0109488922000804</v>
      </c>
    </row>
    <row r="36" spans="2:9" x14ac:dyDescent="0.25">
      <c r="B36" s="16">
        <v>6712</v>
      </c>
      <c r="C36" s="11" t="s">
        <v>188</v>
      </c>
      <c r="D36" s="17">
        <v>59991.63</v>
      </c>
      <c r="E36" s="9">
        <v>2860</v>
      </c>
      <c r="F36" s="9">
        <v>106.35</v>
      </c>
      <c r="G36" s="9">
        <v>106.35</v>
      </c>
      <c r="H36" s="10">
        <f t="shared" si="0"/>
        <v>1.7727472982481055E-3</v>
      </c>
      <c r="I36" s="10">
        <f t="shared" si="1"/>
        <v>1</v>
      </c>
    </row>
    <row r="37" spans="2:9" x14ac:dyDescent="0.25">
      <c r="B37" s="16" t="s">
        <v>34</v>
      </c>
      <c r="C37" s="11" t="s">
        <v>35</v>
      </c>
      <c r="D37" s="17">
        <v>47.78</v>
      </c>
      <c r="E37" s="9">
        <v>50</v>
      </c>
      <c r="F37" s="9">
        <v>600</v>
      </c>
      <c r="G37" s="9">
        <v>332</v>
      </c>
      <c r="H37" s="10">
        <f t="shared" si="0"/>
        <v>6.9485140226035993</v>
      </c>
      <c r="I37" s="10">
        <f t="shared" si="1"/>
        <v>0.55333333333333334</v>
      </c>
    </row>
    <row r="38" spans="2:9" x14ac:dyDescent="0.25">
      <c r="B38" s="16" t="s">
        <v>36</v>
      </c>
      <c r="C38" s="11" t="s">
        <v>37</v>
      </c>
      <c r="D38" s="17">
        <v>47.78</v>
      </c>
      <c r="E38" s="9">
        <v>50</v>
      </c>
      <c r="F38" s="9">
        <v>600</v>
      </c>
      <c r="G38" s="9">
        <v>332</v>
      </c>
      <c r="H38" s="10">
        <f t="shared" si="0"/>
        <v>6.9485140226035993</v>
      </c>
      <c r="I38" s="10">
        <f t="shared" si="1"/>
        <v>0.55333333333333334</v>
      </c>
    </row>
    <row r="39" spans="2:9" x14ac:dyDescent="0.25">
      <c r="B39" s="16" t="s">
        <v>38</v>
      </c>
      <c r="C39" s="11" t="s">
        <v>37</v>
      </c>
      <c r="D39" s="17">
        <v>47.78</v>
      </c>
      <c r="E39" s="9">
        <v>50</v>
      </c>
      <c r="F39" s="9">
        <v>600</v>
      </c>
      <c r="G39" s="9">
        <v>332</v>
      </c>
      <c r="H39" s="10">
        <f t="shared" si="0"/>
        <v>6.9485140226035993</v>
      </c>
      <c r="I39" s="10">
        <f t="shared" si="1"/>
        <v>0.55333333333333334</v>
      </c>
    </row>
    <row r="40" spans="2:9" x14ac:dyDescent="0.25">
      <c r="B40" s="16" t="s">
        <v>39</v>
      </c>
      <c r="C40" s="11" t="s">
        <v>40</v>
      </c>
      <c r="D40" s="17">
        <v>0</v>
      </c>
      <c r="E40" s="17">
        <v>55706.87</v>
      </c>
      <c r="F40" s="17">
        <v>55706.87</v>
      </c>
      <c r="G40" s="9">
        <v>50093.63</v>
      </c>
      <c r="H40" s="10">
        <v>0</v>
      </c>
      <c r="I40" s="10">
        <f t="shared" si="1"/>
        <v>0.89923612653161078</v>
      </c>
    </row>
    <row r="41" spans="2:9" x14ac:dyDescent="0.25">
      <c r="B41" s="16" t="s">
        <v>41</v>
      </c>
      <c r="C41" s="11" t="s">
        <v>42</v>
      </c>
      <c r="D41" s="17">
        <v>0</v>
      </c>
      <c r="E41" s="17">
        <v>55706.87</v>
      </c>
      <c r="F41" s="17">
        <v>55706.87</v>
      </c>
      <c r="G41" s="9">
        <v>50093.63</v>
      </c>
      <c r="H41" s="10">
        <v>0</v>
      </c>
      <c r="I41" s="10">
        <f t="shared" si="1"/>
        <v>0.89923612653161078</v>
      </c>
    </row>
    <row r="42" spans="2:9" x14ac:dyDescent="0.25">
      <c r="B42" s="16" t="s">
        <v>43</v>
      </c>
      <c r="C42" s="11" t="s">
        <v>44</v>
      </c>
      <c r="D42" s="17">
        <v>0</v>
      </c>
      <c r="E42" s="17">
        <v>55706.87</v>
      </c>
      <c r="F42" s="17">
        <v>55706.87</v>
      </c>
      <c r="G42" s="9">
        <v>50093.63</v>
      </c>
      <c r="H42" s="10">
        <v>0</v>
      </c>
      <c r="I42" s="10">
        <f t="shared" si="1"/>
        <v>0.89923612653161078</v>
      </c>
    </row>
    <row r="43" spans="2:9" x14ac:dyDescent="0.25">
      <c r="B43" s="16" t="s">
        <v>45</v>
      </c>
      <c r="C43" s="11" t="s">
        <v>46</v>
      </c>
      <c r="D43" s="17">
        <v>0</v>
      </c>
      <c r="E43" s="17">
        <v>55706.87</v>
      </c>
      <c r="F43" s="17">
        <v>55706.87</v>
      </c>
      <c r="G43" s="9">
        <v>50093.63</v>
      </c>
      <c r="H43" s="10">
        <v>0</v>
      </c>
      <c r="I43" s="10">
        <f t="shared" si="1"/>
        <v>0.89923612653161078</v>
      </c>
    </row>
    <row r="44" spans="2:9" x14ac:dyDescent="0.25">
      <c r="B44" s="19"/>
      <c r="C44" s="20"/>
      <c r="D44" s="17"/>
      <c r="E44" s="9"/>
      <c r="F44" s="9"/>
      <c r="G44" s="9"/>
      <c r="H44" s="51"/>
      <c r="I44" s="18"/>
    </row>
    <row r="45" spans="2:9" x14ac:dyDescent="0.25">
      <c r="B45" s="19"/>
      <c r="C45" s="20"/>
      <c r="D45" s="17"/>
      <c r="E45" s="9"/>
      <c r="F45" s="9"/>
      <c r="G45" s="9"/>
      <c r="H45" s="51"/>
      <c r="I45" s="18"/>
    </row>
    <row r="46" spans="2:9" x14ac:dyDescent="0.25">
      <c r="B46" s="19"/>
      <c r="C46" s="20"/>
      <c r="D46" s="17"/>
      <c r="E46" s="9"/>
      <c r="F46" s="9"/>
      <c r="G46" s="9"/>
      <c r="H46" s="51"/>
      <c r="I46" s="18"/>
    </row>
    <row r="47" spans="2:9" x14ac:dyDescent="0.25">
      <c r="B47" s="19"/>
      <c r="C47" s="20"/>
      <c r="D47" s="17"/>
      <c r="E47" s="9"/>
      <c r="F47" s="9"/>
      <c r="G47" s="9"/>
      <c r="H47" s="51"/>
      <c r="I47" s="18"/>
    </row>
    <row r="48" spans="2:9" x14ac:dyDescent="0.25">
      <c r="B48" s="19"/>
      <c r="C48" s="20"/>
      <c r="D48" s="17"/>
      <c r="E48" s="9"/>
      <c r="F48" s="9"/>
      <c r="G48" s="9"/>
      <c r="H48" s="51"/>
      <c r="I48" s="18"/>
    </row>
    <row r="49" spans="2:9" x14ac:dyDescent="0.25">
      <c r="B49" s="19"/>
      <c r="C49" s="20"/>
      <c r="D49" s="17"/>
      <c r="E49" s="9"/>
      <c r="F49" s="9"/>
      <c r="G49" s="9"/>
      <c r="H49" s="51"/>
      <c r="I49" s="18"/>
    </row>
    <row r="50" spans="2:9" x14ac:dyDescent="0.25">
      <c r="B50" s="14"/>
      <c r="C50" s="15"/>
      <c r="D50" s="12"/>
      <c r="E50" s="7"/>
      <c r="F50" s="7"/>
      <c r="G50" s="7"/>
      <c r="H50" s="52"/>
      <c r="I50" s="13"/>
    </row>
    <row r="51" spans="2:9" ht="15" customHeight="1" x14ac:dyDescent="0.25">
      <c r="B51" s="190" t="s">
        <v>190</v>
      </c>
      <c r="C51" s="190"/>
      <c r="D51" s="180">
        <v>1521229.25</v>
      </c>
      <c r="E51" s="180">
        <v>2066649.73</v>
      </c>
      <c r="F51" s="180">
        <v>1972977.85</v>
      </c>
      <c r="G51" s="180">
        <v>1862228.09</v>
      </c>
      <c r="H51" s="53"/>
      <c r="I51" s="185">
        <f>G51/F51</f>
        <v>0.94386669875690699</v>
      </c>
    </row>
    <row r="52" spans="2:9" ht="15" customHeight="1" x14ac:dyDescent="0.25">
      <c r="B52" s="190"/>
      <c r="C52" s="190"/>
      <c r="D52" s="181"/>
      <c r="E52" s="181"/>
      <c r="F52" s="181"/>
      <c r="G52" s="181"/>
      <c r="H52" s="134">
        <f>G51/D51</f>
        <v>1.2241600600303999</v>
      </c>
      <c r="I52" s="186"/>
    </row>
    <row r="53" spans="2:9" s="1" customFormat="1" ht="15" customHeight="1" x14ac:dyDescent="0.25">
      <c r="B53" s="188" t="s">
        <v>50</v>
      </c>
      <c r="C53" s="189"/>
      <c r="D53" s="182"/>
      <c r="E53" s="182"/>
      <c r="F53" s="182"/>
      <c r="G53" s="182"/>
      <c r="H53" s="54"/>
      <c r="I53" s="187"/>
    </row>
    <row r="54" spans="2:9" x14ac:dyDescent="0.25">
      <c r="B54" s="11" t="s">
        <v>52</v>
      </c>
      <c r="C54" s="11" t="s">
        <v>81</v>
      </c>
      <c r="D54" s="17">
        <v>1449235.45</v>
      </c>
      <c r="E54" s="17">
        <v>1877358.79</v>
      </c>
      <c r="F54" s="17">
        <v>1952394.55</v>
      </c>
      <c r="G54" s="9">
        <v>1848079.21</v>
      </c>
      <c r="H54" s="10">
        <f>G54/D54</f>
        <v>1.2752097735395584</v>
      </c>
      <c r="I54" s="10">
        <f t="shared" ref="I54:I119" si="2">G54/F54</f>
        <v>0.94657056382379268</v>
      </c>
    </row>
    <row r="55" spans="2:9" x14ac:dyDescent="0.25">
      <c r="B55" s="11" t="s">
        <v>53</v>
      </c>
      <c r="C55" s="11" t="s">
        <v>82</v>
      </c>
      <c r="D55" s="17">
        <v>1176398.8500000001</v>
      </c>
      <c r="E55" s="17">
        <v>1521630</v>
      </c>
      <c r="F55" s="17">
        <v>1574750</v>
      </c>
      <c r="G55" s="9">
        <v>1530244.49</v>
      </c>
      <c r="H55" s="10">
        <f t="shared" ref="H55:H120" si="3">G55/D55</f>
        <v>1.3007871352475395</v>
      </c>
      <c r="I55" s="10">
        <f t="shared" si="2"/>
        <v>0.97173804730909663</v>
      </c>
    </row>
    <row r="56" spans="2:9" x14ac:dyDescent="0.25">
      <c r="B56" s="11" t="s">
        <v>54</v>
      </c>
      <c r="C56" s="11" t="s">
        <v>83</v>
      </c>
      <c r="D56" s="17">
        <v>972314.8</v>
      </c>
      <c r="E56" s="17">
        <v>1216600</v>
      </c>
      <c r="F56" s="17">
        <v>1286300</v>
      </c>
      <c r="G56" s="9">
        <v>1273485.29</v>
      </c>
      <c r="H56" s="10">
        <f t="shared" si="3"/>
        <v>1.309745866256484</v>
      </c>
      <c r="I56" s="10">
        <f t="shared" si="2"/>
        <v>0.99003754178651948</v>
      </c>
    </row>
    <row r="57" spans="2:9" x14ac:dyDescent="0.25">
      <c r="B57" s="11" t="s">
        <v>55</v>
      </c>
      <c r="C57" s="11" t="s">
        <v>84</v>
      </c>
      <c r="D57" s="17">
        <v>956493.06</v>
      </c>
      <c r="E57" s="17">
        <v>1188600</v>
      </c>
      <c r="F57" s="17">
        <v>1261800</v>
      </c>
      <c r="G57" s="9">
        <v>1250829.93</v>
      </c>
      <c r="H57" s="10">
        <f t="shared" si="3"/>
        <v>1.3077250450724649</v>
      </c>
      <c r="I57" s="10">
        <f t="shared" si="2"/>
        <v>0.99130601521635753</v>
      </c>
    </row>
    <row r="58" spans="2:9" x14ac:dyDescent="0.25">
      <c r="B58" s="11" t="s">
        <v>56</v>
      </c>
      <c r="C58" s="11" t="s">
        <v>85</v>
      </c>
      <c r="D58" s="17">
        <v>8779.9500000000007</v>
      </c>
      <c r="E58" s="17">
        <v>16000</v>
      </c>
      <c r="F58" s="17">
        <v>14000</v>
      </c>
      <c r="G58" s="9">
        <v>12816.92</v>
      </c>
      <c r="H58" s="10">
        <f t="shared" si="3"/>
        <v>1.4597941901719258</v>
      </c>
      <c r="I58" s="10">
        <f t="shared" si="2"/>
        <v>0.9154942857142857</v>
      </c>
    </row>
    <row r="59" spans="2:9" x14ac:dyDescent="0.25">
      <c r="B59" s="11" t="s">
        <v>57</v>
      </c>
      <c r="C59" s="11" t="s">
        <v>86</v>
      </c>
      <c r="D59" s="17">
        <v>7041.79</v>
      </c>
      <c r="E59" s="17">
        <v>12000</v>
      </c>
      <c r="F59" s="17">
        <v>10500</v>
      </c>
      <c r="G59" s="9">
        <v>9838.44</v>
      </c>
      <c r="H59" s="10">
        <f t="shared" si="3"/>
        <v>1.3971504404419899</v>
      </c>
      <c r="I59" s="10">
        <f t="shared" si="2"/>
        <v>0.93699428571428578</v>
      </c>
    </row>
    <row r="60" spans="2:9" x14ac:dyDescent="0.25">
      <c r="B60" s="11" t="s">
        <v>58</v>
      </c>
      <c r="C60" s="11" t="s">
        <v>87</v>
      </c>
      <c r="D60" s="17">
        <v>44244.62</v>
      </c>
      <c r="E60" s="17">
        <v>99840</v>
      </c>
      <c r="F60" s="17">
        <v>73040</v>
      </c>
      <c r="G60" s="9">
        <v>54774.82</v>
      </c>
      <c r="H60" s="10">
        <f t="shared" si="3"/>
        <v>1.2379995579123517</v>
      </c>
      <c r="I60" s="10">
        <f t="shared" si="2"/>
        <v>0.7499290799561884</v>
      </c>
    </row>
    <row r="61" spans="2:9" x14ac:dyDescent="0.25">
      <c r="B61" s="11" t="s">
        <v>59</v>
      </c>
      <c r="C61" s="11" t="s">
        <v>87</v>
      </c>
      <c r="D61" s="17">
        <v>44244.62</v>
      </c>
      <c r="E61" s="17">
        <v>99840</v>
      </c>
      <c r="F61" s="17">
        <v>73040</v>
      </c>
      <c r="G61" s="9">
        <v>54774.82</v>
      </c>
      <c r="H61" s="10">
        <f t="shared" si="3"/>
        <v>1.2379995579123517</v>
      </c>
      <c r="I61" s="10">
        <f t="shared" si="2"/>
        <v>0.7499290799561884</v>
      </c>
    </row>
    <row r="62" spans="2:9" x14ac:dyDescent="0.25">
      <c r="B62" s="11" t="s">
        <v>60</v>
      </c>
      <c r="C62" s="11" t="s">
        <v>88</v>
      </c>
      <c r="D62" s="17">
        <v>159839.43</v>
      </c>
      <c r="E62" s="17">
        <v>205190</v>
      </c>
      <c r="F62" s="17">
        <v>215410</v>
      </c>
      <c r="G62" s="9">
        <v>201984.38</v>
      </c>
      <c r="H62" s="10">
        <f t="shared" si="3"/>
        <v>1.2636705473736989</v>
      </c>
      <c r="I62" s="10">
        <f t="shared" si="2"/>
        <v>0.9376741098370549</v>
      </c>
    </row>
    <row r="63" spans="2:9" x14ac:dyDescent="0.25">
      <c r="B63" s="11" t="s">
        <v>61</v>
      </c>
      <c r="C63" s="11" t="s">
        <v>89</v>
      </c>
      <c r="D63" s="17">
        <v>159839.43</v>
      </c>
      <c r="E63" s="17">
        <v>205190</v>
      </c>
      <c r="F63" s="17">
        <v>215410</v>
      </c>
      <c r="G63" s="9">
        <v>201984.38</v>
      </c>
      <c r="H63" s="10">
        <f t="shared" si="3"/>
        <v>1.2636705473736989</v>
      </c>
      <c r="I63" s="10">
        <f t="shared" si="2"/>
        <v>0.9376741098370549</v>
      </c>
    </row>
    <row r="64" spans="2:9" x14ac:dyDescent="0.25">
      <c r="B64" s="11" t="s">
        <v>62</v>
      </c>
      <c r="C64" s="11" t="s">
        <v>90</v>
      </c>
      <c r="D64" s="17">
        <v>0</v>
      </c>
      <c r="E64" s="17">
        <v>0</v>
      </c>
      <c r="F64" s="135">
        <v>0</v>
      </c>
      <c r="G64" s="9">
        <v>0</v>
      </c>
      <c r="H64" s="10">
        <v>0</v>
      </c>
      <c r="I64" s="10">
        <v>0</v>
      </c>
    </row>
    <row r="65" spans="2:9" x14ac:dyDescent="0.25">
      <c r="B65" s="11" t="s">
        <v>63</v>
      </c>
      <c r="C65" s="11" t="s">
        <v>91</v>
      </c>
      <c r="D65" s="17">
        <v>153337.79999999999</v>
      </c>
      <c r="E65" s="17">
        <v>224766.27</v>
      </c>
      <c r="F65" s="17">
        <v>244967.66</v>
      </c>
      <c r="G65" s="9">
        <v>190317.78</v>
      </c>
      <c r="H65" s="10">
        <f t="shared" si="3"/>
        <v>1.2411667573162</v>
      </c>
      <c r="I65" s="10">
        <v>0</v>
      </c>
    </row>
    <row r="66" spans="2:9" x14ac:dyDescent="0.25">
      <c r="B66" s="11" t="s">
        <v>64</v>
      </c>
      <c r="C66" s="11" t="s">
        <v>92</v>
      </c>
      <c r="D66" s="17">
        <v>28333.72</v>
      </c>
      <c r="E66" s="17">
        <v>72451.259999999995</v>
      </c>
      <c r="F66" s="17">
        <v>90467.18</v>
      </c>
      <c r="G66" s="9">
        <v>60603.69</v>
      </c>
      <c r="H66" s="10">
        <f t="shared" si="3"/>
        <v>2.1389245746763925</v>
      </c>
      <c r="I66" s="10">
        <f t="shared" si="2"/>
        <v>0.66989697258165892</v>
      </c>
    </row>
    <row r="67" spans="2:9" x14ac:dyDescent="0.25">
      <c r="B67" s="11" t="s">
        <v>65</v>
      </c>
      <c r="C67" s="11" t="s">
        <v>93</v>
      </c>
      <c r="D67" s="17">
        <v>9570.68</v>
      </c>
      <c r="E67" s="17">
        <v>40746.269999999997</v>
      </c>
      <c r="F67" s="17">
        <v>54761.48</v>
      </c>
      <c r="G67" s="9">
        <v>32336.32</v>
      </c>
      <c r="H67" s="10">
        <f t="shared" si="3"/>
        <v>3.378685736018757</v>
      </c>
      <c r="I67" s="10">
        <f t="shared" si="2"/>
        <v>0.5904939019179174</v>
      </c>
    </row>
    <row r="68" spans="2:9" x14ac:dyDescent="0.25">
      <c r="B68" s="11" t="s">
        <v>66</v>
      </c>
      <c r="C68" s="11" t="s">
        <v>94</v>
      </c>
      <c r="D68" s="17">
        <v>15893.95</v>
      </c>
      <c r="E68" s="17">
        <v>21690</v>
      </c>
      <c r="F68" s="17">
        <v>21690</v>
      </c>
      <c r="G68" s="9">
        <v>19654.689999999999</v>
      </c>
      <c r="H68" s="10">
        <f t="shared" si="3"/>
        <v>1.2366145608863748</v>
      </c>
      <c r="I68" s="10">
        <f t="shared" si="2"/>
        <v>0.90616366989396024</v>
      </c>
    </row>
    <row r="69" spans="2:9" x14ac:dyDescent="0.25">
      <c r="B69" s="11" t="s">
        <v>67</v>
      </c>
      <c r="C69" s="11" t="s">
        <v>95</v>
      </c>
      <c r="D69" s="17">
        <v>1307.99</v>
      </c>
      <c r="E69" s="17">
        <v>8507.99</v>
      </c>
      <c r="F69" s="17">
        <v>11754.5</v>
      </c>
      <c r="G69" s="9">
        <v>6394.5</v>
      </c>
      <c r="H69" s="10">
        <f t="shared" si="3"/>
        <v>4.8887988440278596</v>
      </c>
      <c r="I69" s="10">
        <f t="shared" si="2"/>
        <v>0.54400442383767922</v>
      </c>
    </row>
    <row r="70" spans="2:9" x14ac:dyDescent="0.25">
      <c r="B70" s="11" t="s">
        <v>68</v>
      </c>
      <c r="C70" s="11" t="s">
        <v>96</v>
      </c>
      <c r="D70" s="17">
        <v>1561.1</v>
      </c>
      <c r="E70" s="17">
        <v>1507</v>
      </c>
      <c r="F70" s="17">
        <v>2261.1999999999998</v>
      </c>
      <c r="G70" s="9">
        <v>2218.1799999999998</v>
      </c>
      <c r="H70" s="10">
        <f t="shared" si="3"/>
        <v>1.4209083338671449</v>
      </c>
      <c r="I70" s="10">
        <f t="shared" si="2"/>
        <v>0.98097470369715201</v>
      </c>
    </row>
    <row r="71" spans="2:9" x14ac:dyDescent="0.25">
      <c r="B71" s="11" t="s">
        <v>69</v>
      </c>
      <c r="C71" s="11" t="s">
        <v>97</v>
      </c>
      <c r="D71" s="17">
        <v>47631.91</v>
      </c>
      <c r="E71" s="17">
        <v>58530.63</v>
      </c>
      <c r="F71" s="17">
        <v>57851.08</v>
      </c>
      <c r="G71" s="9">
        <v>51637.61</v>
      </c>
      <c r="H71" s="10">
        <f t="shared" si="3"/>
        <v>1.0840969845634996</v>
      </c>
      <c r="I71" s="10">
        <f t="shared" si="2"/>
        <v>0.89259543642054739</v>
      </c>
    </row>
    <row r="72" spans="2:9" x14ac:dyDescent="0.25">
      <c r="B72" s="11" t="s">
        <v>70</v>
      </c>
      <c r="C72" s="11" t="s">
        <v>98</v>
      </c>
      <c r="D72" s="17">
        <v>11698.74</v>
      </c>
      <c r="E72" s="17">
        <v>15897.11</v>
      </c>
      <c r="F72" s="17">
        <v>15545.23</v>
      </c>
      <c r="G72" s="9">
        <v>14143.35</v>
      </c>
      <c r="H72" s="10">
        <f t="shared" si="3"/>
        <v>1.2089635294057308</v>
      </c>
      <c r="I72" s="10">
        <f t="shared" si="2"/>
        <v>0.90981928218495323</v>
      </c>
    </row>
    <row r="73" spans="2:9" x14ac:dyDescent="0.25">
      <c r="B73" s="11" t="s">
        <v>71</v>
      </c>
      <c r="C73" s="11" t="s">
        <v>99</v>
      </c>
      <c r="D73" s="17">
        <v>5639.35</v>
      </c>
      <c r="E73" s="17">
        <v>6378</v>
      </c>
      <c r="F73" s="17">
        <v>6335.24</v>
      </c>
      <c r="G73" s="9">
        <v>5551.08</v>
      </c>
      <c r="H73" s="10">
        <f t="shared" si="3"/>
        <v>0.98434748685575457</v>
      </c>
      <c r="I73" s="10">
        <f t="shared" si="2"/>
        <v>0.87622252669196432</v>
      </c>
    </row>
    <row r="74" spans="2:9" x14ac:dyDescent="0.25">
      <c r="B74" s="11" t="s">
        <v>72</v>
      </c>
      <c r="C74" s="11" t="s">
        <v>100</v>
      </c>
      <c r="D74" s="17">
        <v>23755.74</v>
      </c>
      <c r="E74" s="17">
        <v>24800</v>
      </c>
      <c r="F74" s="17">
        <v>23728.91</v>
      </c>
      <c r="G74" s="9">
        <v>24454.639999999999</v>
      </c>
      <c r="H74" s="10">
        <f t="shared" si="3"/>
        <v>1.029420258009222</v>
      </c>
      <c r="I74" s="10">
        <f t="shared" si="2"/>
        <v>1.0305842114113122</v>
      </c>
    </row>
    <row r="75" spans="2:9" x14ac:dyDescent="0.25">
      <c r="B75" s="11" t="s">
        <v>73</v>
      </c>
      <c r="C75" s="11" t="s">
        <v>101</v>
      </c>
      <c r="D75" s="17">
        <v>2044.97</v>
      </c>
      <c r="E75" s="17">
        <v>3567</v>
      </c>
      <c r="F75" s="17">
        <v>5977.96</v>
      </c>
      <c r="G75" s="9">
        <v>3718.69</v>
      </c>
      <c r="H75" s="10">
        <f t="shared" si="3"/>
        <v>1.8184569944791367</v>
      </c>
      <c r="I75" s="10">
        <f t="shared" si="2"/>
        <v>0.62206672510354699</v>
      </c>
    </row>
    <row r="76" spans="2:9" x14ac:dyDescent="0.25">
      <c r="B76" s="11" t="s">
        <v>74</v>
      </c>
      <c r="C76" s="11" t="s">
        <v>102</v>
      </c>
      <c r="D76" s="17">
        <v>3323.74</v>
      </c>
      <c r="E76" s="17">
        <v>7225.52</v>
      </c>
      <c r="F76" s="17">
        <v>5200.74</v>
      </c>
      <c r="G76" s="9">
        <v>3492.96</v>
      </c>
      <c r="H76" s="10">
        <f t="shared" si="3"/>
        <v>1.0509125262505492</v>
      </c>
      <c r="I76" s="10">
        <f t="shared" si="2"/>
        <v>0.67162749916358055</v>
      </c>
    </row>
    <row r="77" spans="2:9" x14ac:dyDescent="0.25">
      <c r="B77" s="11" t="s">
        <v>75</v>
      </c>
      <c r="C77" s="11" t="s">
        <v>103</v>
      </c>
      <c r="D77" s="17">
        <v>1169.3699999999999</v>
      </c>
      <c r="E77" s="17">
        <v>663</v>
      </c>
      <c r="F77" s="17">
        <v>1063</v>
      </c>
      <c r="G77" s="9">
        <v>276.89</v>
      </c>
      <c r="H77" s="10">
        <v>0</v>
      </c>
      <c r="I77" s="10">
        <f t="shared" si="2"/>
        <v>0.26047977422389462</v>
      </c>
    </row>
    <row r="78" spans="2:9" x14ac:dyDescent="0.25">
      <c r="B78" s="11" t="s">
        <v>76</v>
      </c>
      <c r="C78" s="11" t="s">
        <v>104</v>
      </c>
      <c r="D78" s="17">
        <v>68927.520000000004</v>
      </c>
      <c r="E78" s="17">
        <v>83070.67</v>
      </c>
      <c r="F78" s="17">
        <v>77510.94</v>
      </c>
      <c r="G78" s="9">
        <v>71419.429999999993</v>
      </c>
      <c r="H78" s="10">
        <f t="shared" si="3"/>
        <v>1.0361526136440131</v>
      </c>
      <c r="I78" s="10">
        <f t="shared" si="2"/>
        <v>0.92141096469737038</v>
      </c>
    </row>
    <row r="79" spans="2:9" x14ac:dyDescent="0.25">
      <c r="B79" s="11" t="s">
        <v>77</v>
      </c>
      <c r="C79" s="11" t="s">
        <v>105</v>
      </c>
      <c r="D79" s="17">
        <v>31614.16</v>
      </c>
      <c r="E79" s="17">
        <v>32024</v>
      </c>
      <c r="F79" s="17">
        <v>31696.69</v>
      </c>
      <c r="G79" s="9">
        <v>31683.43</v>
      </c>
      <c r="H79" s="10">
        <f t="shared" si="3"/>
        <v>1.0021911067698779</v>
      </c>
      <c r="I79" s="10">
        <f t="shared" si="2"/>
        <v>0.99958165978845115</v>
      </c>
    </row>
    <row r="80" spans="2:9" x14ac:dyDescent="0.25">
      <c r="B80" s="11" t="s">
        <v>78</v>
      </c>
      <c r="C80" s="11" t="s">
        <v>106</v>
      </c>
      <c r="D80" s="17">
        <v>14464.57</v>
      </c>
      <c r="E80" s="17">
        <v>24619.27</v>
      </c>
      <c r="F80" s="17">
        <v>21373.16</v>
      </c>
      <c r="G80" s="9">
        <v>17543.11</v>
      </c>
      <c r="H80" s="10">
        <f t="shared" si="3"/>
        <v>1.2128331502422818</v>
      </c>
      <c r="I80" s="10">
        <f t="shared" si="2"/>
        <v>0.82080094847930773</v>
      </c>
    </row>
    <row r="81" spans="2:9" x14ac:dyDescent="0.25">
      <c r="B81" s="11" t="s">
        <v>79</v>
      </c>
      <c r="C81" s="11" t="s">
        <v>107</v>
      </c>
      <c r="D81" s="17">
        <v>254.88</v>
      </c>
      <c r="E81" s="17">
        <v>984.88</v>
      </c>
      <c r="F81" s="17">
        <v>984.88</v>
      </c>
      <c r="G81" s="9">
        <v>954.88</v>
      </c>
      <c r="H81" s="10">
        <f t="shared" si="3"/>
        <v>3.7463904582548651</v>
      </c>
      <c r="I81" s="10">
        <f t="shared" si="2"/>
        <v>0.96953943627650074</v>
      </c>
    </row>
    <row r="82" spans="2:9" x14ac:dyDescent="0.25">
      <c r="B82" s="11" t="s">
        <v>80</v>
      </c>
      <c r="C82" s="11" t="s">
        <v>108</v>
      </c>
      <c r="D82" s="17">
        <v>8690.36</v>
      </c>
      <c r="E82" s="17">
        <v>8648.85</v>
      </c>
      <c r="F82" s="17">
        <v>10080.15</v>
      </c>
      <c r="G82" s="9">
        <v>10113.68</v>
      </c>
      <c r="H82" s="10">
        <f t="shared" si="3"/>
        <v>1.16378147740715</v>
      </c>
      <c r="I82" s="10">
        <f t="shared" si="2"/>
        <v>1.0033263393897909</v>
      </c>
    </row>
    <row r="83" spans="2:9" x14ac:dyDescent="0.25">
      <c r="B83" s="11" t="s">
        <v>109</v>
      </c>
      <c r="C83" s="11" t="s">
        <v>150</v>
      </c>
      <c r="D83" s="17">
        <v>2503.41</v>
      </c>
      <c r="E83" s="17">
        <v>4400</v>
      </c>
      <c r="F83" s="17">
        <v>4127.6000000000004</v>
      </c>
      <c r="G83" s="9">
        <v>3927.6</v>
      </c>
      <c r="H83" s="10">
        <f t="shared" si="3"/>
        <v>1.5689000203722123</v>
      </c>
      <c r="I83" s="10">
        <f t="shared" si="2"/>
        <v>0.95154569241205533</v>
      </c>
    </row>
    <row r="84" spans="2:9" x14ac:dyDescent="0.25">
      <c r="B84" s="11" t="s">
        <v>110</v>
      </c>
      <c r="C84" s="11" t="s">
        <v>151</v>
      </c>
      <c r="D84" s="17">
        <v>4418.8900000000003</v>
      </c>
      <c r="E84" s="17">
        <v>6627.29</v>
      </c>
      <c r="F84" s="17">
        <v>5057.45</v>
      </c>
      <c r="G84" s="9">
        <v>3616.11</v>
      </c>
      <c r="H84" s="10">
        <f t="shared" si="3"/>
        <v>0.81832994258739178</v>
      </c>
      <c r="I84" s="10">
        <f t="shared" si="2"/>
        <v>0.71500657445946081</v>
      </c>
    </row>
    <row r="85" spans="2:9" x14ac:dyDescent="0.25">
      <c r="B85" s="11" t="s">
        <v>111</v>
      </c>
      <c r="C85" s="11" t="s">
        <v>152</v>
      </c>
      <c r="D85" s="17">
        <v>4037.15</v>
      </c>
      <c r="E85" s="17">
        <v>2037.15</v>
      </c>
      <c r="F85" s="17">
        <v>1759.51</v>
      </c>
      <c r="G85" s="9">
        <v>1759.51</v>
      </c>
      <c r="H85" s="10">
        <f t="shared" si="3"/>
        <v>0.435829731369902</v>
      </c>
      <c r="I85" s="10">
        <f t="shared" si="2"/>
        <v>1</v>
      </c>
    </row>
    <row r="86" spans="2:9" x14ac:dyDescent="0.25">
      <c r="B86" s="11" t="s">
        <v>112</v>
      </c>
      <c r="C86" s="11" t="s">
        <v>153</v>
      </c>
      <c r="D86" s="17">
        <v>2944.1</v>
      </c>
      <c r="E86" s="17">
        <v>3729.23</v>
      </c>
      <c r="F86" s="17">
        <v>2431.5</v>
      </c>
      <c r="G86" s="9">
        <v>1821.11</v>
      </c>
      <c r="H86" s="10">
        <f t="shared" si="3"/>
        <v>0.61856254882646644</v>
      </c>
      <c r="I86" s="10">
        <f t="shared" si="2"/>
        <v>0.74896565905819446</v>
      </c>
    </row>
    <row r="87" spans="2:9" x14ac:dyDescent="0.25">
      <c r="B87" s="11" t="s">
        <v>113</v>
      </c>
      <c r="C87" s="11" t="s">
        <v>154</v>
      </c>
      <c r="D87" s="17">
        <v>0</v>
      </c>
      <c r="E87" s="17">
        <v>3066</v>
      </c>
      <c r="F87" s="17">
        <v>12066</v>
      </c>
      <c r="G87" s="9">
        <v>2245.3200000000002</v>
      </c>
      <c r="H87" s="10">
        <v>0</v>
      </c>
      <c r="I87" s="10">
        <f t="shared" si="2"/>
        <v>0.18608652411735457</v>
      </c>
    </row>
    <row r="88" spans="2:9" x14ac:dyDescent="0.25">
      <c r="B88" s="11" t="s">
        <v>114</v>
      </c>
      <c r="C88" s="11" t="s">
        <v>154</v>
      </c>
      <c r="D88" s="17">
        <v>0</v>
      </c>
      <c r="E88" s="17">
        <v>3066</v>
      </c>
      <c r="F88" s="17">
        <v>12066</v>
      </c>
      <c r="G88" s="9">
        <v>2245.3200000000002</v>
      </c>
      <c r="H88" s="10">
        <v>0</v>
      </c>
      <c r="I88" s="10">
        <f t="shared" si="2"/>
        <v>0.18608652411735457</v>
      </c>
    </row>
    <row r="89" spans="2:9" x14ac:dyDescent="0.25">
      <c r="B89" s="11" t="s">
        <v>115</v>
      </c>
      <c r="C89" s="11" t="s">
        <v>155</v>
      </c>
      <c r="D89" s="17">
        <v>8444.65</v>
      </c>
      <c r="E89" s="17">
        <v>7647.11</v>
      </c>
      <c r="F89" s="17">
        <v>7072.46</v>
      </c>
      <c r="G89" s="9">
        <v>4411.7299999999996</v>
      </c>
      <c r="H89" s="10">
        <f t="shared" si="3"/>
        <v>0.52242899350476335</v>
      </c>
      <c r="I89" s="10">
        <f t="shared" si="2"/>
        <v>0.62379002497009517</v>
      </c>
    </row>
    <row r="90" spans="2:9" x14ac:dyDescent="0.25">
      <c r="B90" s="11" t="s">
        <v>116</v>
      </c>
      <c r="C90" s="11" t="s">
        <v>156</v>
      </c>
      <c r="D90" s="17">
        <v>1750.62</v>
      </c>
      <c r="E90" s="17">
        <v>1330</v>
      </c>
      <c r="F90" s="17">
        <v>1330</v>
      </c>
      <c r="G90" s="9">
        <v>910.11</v>
      </c>
      <c r="H90" s="10">
        <v>0</v>
      </c>
      <c r="I90" s="10">
        <f t="shared" si="2"/>
        <v>0.68429323308270673</v>
      </c>
    </row>
    <row r="91" spans="2:9" x14ac:dyDescent="0.25">
      <c r="B91" s="11" t="s">
        <v>117</v>
      </c>
      <c r="C91" s="11" t="s">
        <v>157</v>
      </c>
      <c r="D91" s="17">
        <v>1911.4</v>
      </c>
      <c r="E91" s="17">
        <v>1575.71</v>
      </c>
      <c r="F91" s="17">
        <v>1600</v>
      </c>
      <c r="G91" s="9">
        <v>1007.68</v>
      </c>
      <c r="H91" s="10">
        <f t="shared" si="3"/>
        <v>0.52719472637857068</v>
      </c>
      <c r="I91" s="10">
        <f t="shared" si="2"/>
        <v>0.62979999999999992</v>
      </c>
    </row>
    <row r="92" spans="2:9" x14ac:dyDescent="0.25">
      <c r="B92" s="11" t="s">
        <v>118</v>
      </c>
      <c r="C92" s="11" t="s">
        <v>158</v>
      </c>
      <c r="D92" s="17">
        <v>114.36</v>
      </c>
      <c r="E92" s="17">
        <v>152</v>
      </c>
      <c r="F92" s="17">
        <v>93.09</v>
      </c>
      <c r="G92" s="9">
        <v>78.09</v>
      </c>
      <c r="H92" s="10">
        <f t="shared" si="3"/>
        <v>0.68284365162644289</v>
      </c>
      <c r="I92" s="10">
        <f t="shared" si="2"/>
        <v>0.83886561392201098</v>
      </c>
    </row>
    <row r="93" spans="2:9" x14ac:dyDescent="0.25">
      <c r="B93" s="11" t="s">
        <v>119</v>
      </c>
      <c r="C93" s="11" t="s">
        <v>159</v>
      </c>
      <c r="D93" s="17">
        <v>2508.77</v>
      </c>
      <c r="E93" s="17">
        <v>2305</v>
      </c>
      <c r="F93" s="17">
        <v>726</v>
      </c>
      <c r="G93" s="9">
        <v>27</v>
      </c>
      <c r="H93" s="10">
        <f t="shared" si="3"/>
        <v>1.0762246040888563E-2</v>
      </c>
      <c r="I93" s="10">
        <f t="shared" si="2"/>
        <v>3.71900826446281E-2</v>
      </c>
    </row>
    <row r="94" spans="2:9" x14ac:dyDescent="0.25">
      <c r="B94" s="11" t="s">
        <v>120</v>
      </c>
      <c r="C94" s="11" t="s">
        <v>160</v>
      </c>
      <c r="D94" s="17">
        <v>0</v>
      </c>
      <c r="E94" s="17">
        <v>0</v>
      </c>
      <c r="F94" s="17">
        <v>100</v>
      </c>
      <c r="G94" s="9">
        <v>0</v>
      </c>
      <c r="H94" s="10">
        <v>0</v>
      </c>
      <c r="I94" s="10">
        <v>0</v>
      </c>
    </row>
    <row r="95" spans="2:9" x14ac:dyDescent="0.25">
      <c r="B95" s="11" t="s">
        <v>121</v>
      </c>
      <c r="C95" s="11" t="s">
        <v>155</v>
      </c>
      <c r="D95" s="17">
        <v>2159.5</v>
      </c>
      <c r="E95" s="17">
        <v>2185</v>
      </c>
      <c r="F95" s="17">
        <v>3223.37</v>
      </c>
      <c r="G95" s="9">
        <v>2388.85</v>
      </c>
      <c r="H95" s="10">
        <f t="shared" si="3"/>
        <v>1.1062051400787218</v>
      </c>
      <c r="I95" s="10">
        <f t="shared" si="2"/>
        <v>0.74110325528871956</v>
      </c>
    </row>
    <row r="96" spans="2:9" x14ac:dyDescent="0.25">
      <c r="B96" s="11" t="s">
        <v>122</v>
      </c>
      <c r="C96" s="11" t="s">
        <v>161</v>
      </c>
      <c r="D96" s="17">
        <v>307.41000000000003</v>
      </c>
      <c r="E96" s="17">
        <v>438.52</v>
      </c>
      <c r="F96" s="17">
        <v>530.89</v>
      </c>
      <c r="G96" s="9">
        <v>330.89</v>
      </c>
      <c r="H96" s="10">
        <f t="shared" si="3"/>
        <v>1.0763800787222275</v>
      </c>
      <c r="I96" s="10">
        <f t="shared" si="2"/>
        <v>0.62327412458324694</v>
      </c>
    </row>
    <row r="97" spans="2:9" x14ac:dyDescent="0.25">
      <c r="B97" s="11" t="s">
        <v>123</v>
      </c>
      <c r="C97" s="11" t="s">
        <v>162</v>
      </c>
      <c r="D97" s="17">
        <v>307.41000000000003</v>
      </c>
      <c r="E97" s="17">
        <v>438.52</v>
      </c>
      <c r="F97" s="17">
        <v>530.89</v>
      </c>
      <c r="G97" s="9">
        <v>330.89</v>
      </c>
      <c r="H97" s="10">
        <f t="shared" si="3"/>
        <v>1.0763800787222275</v>
      </c>
      <c r="I97" s="10">
        <f t="shared" si="2"/>
        <v>0.62327412458324694</v>
      </c>
    </row>
    <row r="98" spans="2:9" x14ac:dyDescent="0.25">
      <c r="B98" s="11" t="s">
        <v>124</v>
      </c>
      <c r="C98" s="11" t="s">
        <v>163</v>
      </c>
      <c r="D98" s="17">
        <v>307.41000000000003</v>
      </c>
      <c r="E98" s="17">
        <v>388.52</v>
      </c>
      <c r="F98" s="17">
        <v>430.89</v>
      </c>
      <c r="G98" s="9">
        <v>330.89</v>
      </c>
      <c r="H98" s="10">
        <f t="shared" si="3"/>
        <v>1.0763800787222275</v>
      </c>
      <c r="I98" s="10">
        <f t="shared" si="2"/>
        <v>0.76792220752396201</v>
      </c>
    </row>
    <row r="99" spans="2:9" x14ac:dyDescent="0.25">
      <c r="B99" s="11" t="s">
        <v>125</v>
      </c>
      <c r="C99" s="11" t="s">
        <v>164</v>
      </c>
      <c r="D99" s="17">
        <v>0</v>
      </c>
      <c r="E99" s="17">
        <v>50</v>
      </c>
      <c r="F99" s="17">
        <v>100</v>
      </c>
      <c r="G99" s="9">
        <v>0</v>
      </c>
      <c r="H99" s="10">
        <v>0</v>
      </c>
      <c r="I99" s="10">
        <f t="shared" si="2"/>
        <v>0</v>
      </c>
    </row>
    <row r="100" spans="2:9" x14ac:dyDescent="0.25">
      <c r="B100" s="11" t="s">
        <v>126</v>
      </c>
      <c r="C100" s="11" t="s">
        <v>165</v>
      </c>
      <c r="D100" s="17">
        <v>118140.11</v>
      </c>
      <c r="E100" s="17">
        <v>129315</v>
      </c>
      <c r="F100" s="17">
        <v>130765</v>
      </c>
      <c r="G100" s="9">
        <v>125837.34</v>
      </c>
      <c r="H100" s="10">
        <f t="shared" si="3"/>
        <v>1.065153401329997</v>
      </c>
      <c r="I100" s="10">
        <f t="shared" si="2"/>
        <v>0.9623166749512484</v>
      </c>
    </row>
    <row r="101" spans="2:9" x14ac:dyDescent="0.25">
      <c r="B101" s="11" t="s">
        <v>127</v>
      </c>
      <c r="C101" s="11" t="s">
        <v>166</v>
      </c>
      <c r="D101" s="17">
        <v>118140.11</v>
      </c>
      <c r="E101" s="17">
        <v>129315</v>
      </c>
      <c r="F101" s="17">
        <v>130765</v>
      </c>
      <c r="G101" s="9">
        <v>125837.34</v>
      </c>
      <c r="H101" s="10">
        <f t="shared" si="3"/>
        <v>1.065153401329997</v>
      </c>
      <c r="I101" s="10">
        <f t="shared" si="2"/>
        <v>0.9623166749512484</v>
      </c>
    </row>
    <row r="102" spans="2:9" x14ac:dyDescent="0.25">
      <c r="B102" s="11" t="s">
        <v>128</v>
      </c>
      <c r="C102" s="11" t="s">
        <v>167</v>
      </c>
      <c r="D102" s="17">
        <v>0</v>
      </c>
      <c r="E102" s="17">
        <v>0</v>
      </c>
      <c r="F102" s="17">
        <v>0</v>
      </c>
      <c r="G102" s="9">
        <v>0</v>
      </c>
      <c r="H102" s="10">
        <v>0</v>
      </c>
      <c r="I102" s="10">
        <v>0</v>
      </c>
    </row>
    <row r="103" spans="2:9" x14ac:dyDescent="0.25">
      <c r="B103" s="11" t="s">
        <v>129</v>
      </c>
      <c r="C103" s="11" t="s">
        <v>168</v>
      </c>
      <c r="D103" s="17">
        <v>118140.11</v>
      </c>
      <c r="E103" s="17">
        <v>129315</v>
      </c>
      <c r="F103" s="17">
        <v>130765</v>
      </c>
      <c r="G103" s="9">
        <v>125837.34</v>
      </c>
      <c r="H103" s="10">
        <f t="shared" si="3"/>
        <v>1.065153401329997</v>
      </c>
      <c r="I103" s="10">
        <f t="shared" si="2"/>
        <v>0.9623166749512484</v>
      </c>
    </row>
    <row r="104" spans="2:9" x14ac:dyDescent="0.25">
      <c r="B104" s="11" t="s">
        <v>130</v>
      </c>
      <c r="C104" s="11" t="s">
        <v>169</v>
      </c>
      <c r="D104" s="17">
        <v>1051.28</v>
      </c>
      <c r="E104" s="17">
        <v>1209</v>
      </c>
      <c r="F104" s="17">
        <v>1381</v>
      </c>
      <c r="G104" s="9">
        <v>1348.71</v>
      </c>
      <c r="H104" s="10">
        <f t="shared" si="3"/>
        <v>1.2829217715546763</v>
      </c>
      <c r="I104" s="10">
        <f t="shared" si="2"/>
        <v>0.97661839246922522</v>
      </c>
    </row>
    <row r="105" spans="2:9" x14ac:dyDescent="0.25">
      <c r="B105" s="11" t="s">
        <v>131</v>
      </c>
      <c r="C105" s="11" t="s">
        <v>33</v>
      </c>
      <c r="D105" s="17">
        <v>1051.28</v>
      </c>
      <c r="E105" s="17">
        <v>1209</v>
      </c>
      <c r="F105" s="17">
        <v>1381</v>
      </c>
      <c r="G105" s="9">
        <v>1348.71</v>
      </c>
      <c r="H105" s="10">
        <f t="shared" si="3"/>
        <v>1.2829217715546763</v>
      </c>
      <c r="I105" s="10">
        <f t="shared" si="2"/>
        <v>0.97661839246922522</v>
      </c>
    </row>
    <row r="106" spans="2:9" x14ac:dyDescent="0.25">
      <c r="B106" s="16">
        <v>3811</v>
      </c>
      <c r="C106" s="11" t="s">
        <v>475</v>
      </c>
      <c r="D106" s="17">
        <v>0</v>
      </c>
      <c r="E106" s="17"/>
      <c r="F106" s="17">
        <v>316</v>
      </c>
      <c r="G106" s="9">
        <v>316</v>
      </c>
      <c r="H106" s="10">
        <v>0</v>
      </c>
      <c r="I106" s="10">
        <f t="shared" si="2"/>
        <v>1</v>
      </c>
    </row>
    <row r="107" spans="2:9" x14ac:dyDescent="0.25">
      <c r="B107" s="11" t="s">
        <v>132</v>
      </c>
      <c r="C107" s="11" t="s">
        <v>170</v>
      </c>
      <c r="D107" s="17">
        <v>1051.28</v>
      </c>
      <c r="E107" s="17">
        <v>1065</v>
      </c>
      <c r="F107" s="17">
        <v>1065</v>
      </c>
      <c r="G107" s="9">
        <v>1032.71</v>
      </c>
      <c r="H107" s="10">
        <f t="shared" si="3"/>
        <v>0.98233581919184243</v>
      </c>
      <c r="I107" s="10">
        <f t="shared" si="2"/>
        <v>0.969680751173709</v>
      </c>
    </row>
    <row r="108" spans="2:9" x14ac:dyDescent="0.25">
      <c r="B108" s="11" t="s">
        <v>133</v>
      </c>
      <c r="C108" s="11" t="s">
        <v>171</v>
      </c>
      <c r="D108" s="17">
        <v>71993.8</v>
      </c>
      <c r="E108" s="17">
        <v>188863.99</v>
      </c>
      <c r="F108" s="17">
        <v>20156.349999999999</v>
      </c>
      <c r="G108" s="9">
        <v>14148.88</v>
      </c>
      <c r="H108" s="10">
        <f t="shared" si="3"/>
        <v>0.19652914556531256</v>
      </c>
      <c r="I108" s="10">
        <f t="shared" si="2"/>
        <v>0.70195645540983365</v>
      </c>
    </row>
    <row r="109" spans="2:9" x14ac:dyDescent="0.25">
      <c r="B109" s="11" t="s">
        <v>134</v>
      </c>
      <c r="C109" s="11" t="s">
        <v>172</v>
      </c>
      <c r="D109" s="17">
        <v>0</v>
      </c>
      <c r="E109" s="17">
        <v>3458.5</v>
      </c>
      <c r="F109" s="17">
        <v>70</v>
      </c>
      <c r="G109" s="9">
        <v>0</v>
      </c>
      <c r="H109" s="10">
        <v>0</v>
      </c>
      <c r="I109" s="10">
        <f t="shared" si="2"/>
        <v>0</v>
      </c>
    </row>
    <row r="110" spans="2:9" x14ac:dyDescent="0.25">
      <c r="B110" s="11" t="s">
        <v>135</v>
      </c>
      <c r="C110" s="11" t="s">
        <v>173</v>
      </c>
      <c r="D110" s="17">
        <v>0</v>
      </c>
      <c r="E110" s="17">
        <v>3458.5</v>
      </c>
      <c r="F110" s="17">
        <v>70</v>
      </c>
      <c r="G110" s="9">
        <v>0</v>
      </c>
      <c r="H110" s="10">
        <v>0</v>
      </c>
      <c r="I110" s="10">
        <f t="shared" si="2"/>
        <v>0</v>
      </c>
    </row>
    <row r="111" spans="2:9" x14ac:dyDescent="0.25">
      <c r="B111" s="11" t="s">
        <v>136</v>
      </c>
      <c r="C111" s="11" t="s">
        <v>174</v>
      </c>
      <c r="D111" s="17">
        <v>0</v>
      </c>
      <c r="E111" s="17">
        <v>70</v>
      </c>
      <c r="F111" s="17">
        <v>70</v>
      </c>
      <c r="G111" s="9">
        <v>0</v>
      </c>
      <c r="H111" s="10">
        <v>0</v>
      </c>
      <c r="I111" s="10">
        <f t="shared" si="2"/>
        <v>0</v>
      </c>
    </row>
    <row r="112" spans="2:9" x14ac:dyDescent="0.25">
      <c r="B112" s="11" t="s">
        <v>137</v>
      </c>
      <c r="C112" s="11" t="s">
        <v>175</v>
      </c>
      <c r="D112" s="17">
        <v>23314.67</v>
      </c>
      <c r="E112" s="17">
        <v>22909.26</v>
      </c>
      <c r="F112" s="17">
        <v>19986.349999999999</v>
      </c>
      <c r="G112" s="9">
        <v>14148.88</v>
      </c>
      <c r="H112" s="10">
        <f t="shared" si="3"/>
        <v>0.60686597751544413</v>
      </c>
      <c r="I112" s="10">
        <f t="shared" si="2"/>
        <v>0.70792716028689584</v>
      </c>
    </row>
    <row r="113" spans="2:9" x14ac:dyDescent="0.25">
      <c r="B113" s="11" t="s">
        <v>138</v>
      </c>
      <c r="C113" s="11" t="s">
        <v>176</v>
      </c>
      <c r="D113" s="17">
        <v>19566.14</v>
      </c>
      <c r="E113" s="17">
        <v>17789.259999999998</v>
      </c>
      <c r="F113" s="9">
        <v>16160</v>
      </c>
      <c r="G113" s="9">
        <v>10991.35</v>
      </c>
      <c r="H113" s="10">
        <f t="shared" si="3"/>
        <v>0.56175362130701312</v>
      </c>
      <c r="I113" s="10">
        <f t="shared" si="2"/>
        <v>0.68015779702970303</v>
      </c>
    </row>
    <row r="114" spans="2:9" x14ac:dyDescent="0.25">
      <c r="B114" s="11" t="s">
        <v>139</v>
      </c>
      <c r="C114" s="11" t="s">
        <v>177</v>
      </c>
      <c r="D114" s="17">
        <v>13462.3</v>
      </c>
      <c r="E114" s="17">
        <v>6760</v>
      </c>
      <c r="F114" s="17">
        <v>10660</v>
      </c>
      <c r="G114" s="9">
        <v>8161.59</v>
      </c>
      <c r="H114" s="10">
        <f t="shared" si="3"/>
        <v>0.60625524613179027</v>
      </c>
      <c r="I114" s="10">
        <f t="shared" si="2"/>
        <v>0.76562757973733586</v>
      </c>
    </row>
    <row r="115" spans="2:9" x14ac:dyDescent="0.25">
      <c r="B115" s="11" t="s">
        <v>140</v>
      </c>
      <c r="C115" s="11" t="s">
        <v>178</v>
      </c>
      <c r="D115" s="17">
        <v>3962.5</v>
      </c>
      <c r="E115" s="17">
        <v>3669.26</v>
      </c>
      <c r="F115" s="17">
        <v>2500</v>
      </c>
      <c r="G115" s="9">
        <v>1935</v>
      </c>
      <c r="H115" s="10">
        <f t="shared" si="3"/>
        <v>0.48832807570977915</v>
      </c>
      <c r="I115" s="10">
        <f t="shared" si="2"/>
        <v>0.77400000000000002</v>
      </c>
    </row>
    <row r="116" spans="2:9" x14ac:dyDescent="0.25">
      <c r="B116" s="16">
        <v>4226</v>
      </c>
      <c r="C116" s="11" t="s">
        <v>476</v>
      </c>
      <c r="D116" s="17">
        <v>0</v>
      </c>
      <c r="E116" s="17"/>
      <c r="F116" s="17">
        <v>1000</v>
      </c>
      <c r="G116" s="9">
        <v>894.76</v>
      </c>
      <c r="H116" s="10">
        <v>0</v>
      </c>
      <c r="I116" s="10">
        <f t="shared" si="2"/>
        <v>0.89476</v>
      </c>
    </row>
    <row r="117" spans="2:9" x14ac:dyDescent="0.25">
      <c r="B117" s="11" t="s">
        <v>141</v>
      </c>
      <c r="C117" s="11" t="s">
        <v>179</v>
      </c>
      <c r="D117" s="17">
        <v>2141.34</v>
      </c>
      <c r="E117" s="17">
        <v>6360</v>
      </c>
      <c r="F117" s="17">
        <v>2000</v>
      </c>
      <c r="G117" s="9">
        <v>0</v>
      </c>
      <c r="H117" s="10">
        <f t="shared" si="3"/>
        <v>0</v>
      </c>
      <c r="I117" s="10">
        <f t="shared" si="2"/>
        <v>0</v>
      </c>
    </row>
    <row r="118" spans="2:9" x14ac:dyDescent="0.25">
      <c r="B118" s="11" t="s">
        <v>142</v>
      </c>
      <c r="C118" s="11" t="s">
        <v>180</v>
      </c>
      <c r="D118" s="17">
        <v>3748.53</v>
      </c>
      <c r="E118" s="17">
        <v>5120</v>
      </c>
      <c r="F118" s="17">
        <v>3826.35</v>
      </c>
      <c r="G118" s="9">
        <v>3157.53</v>
      </c>
      <c r="H118" s="10">
        <f t="shared" si="3"/>
        <v>0.84233819657305664</v>
      </c>
      <c r="I118" s="10">
        <f t="shared" si="2"/>
        <v>0.82520678976047679</v>
      </c>
    </row>
    <row r="119" spans="2:9" x14ac:dyDescent="0.25">
      <c r="B119" s="11" t="s">
        <v>143</v>
      </c>
      <c r="C119" s="11" t="s">
        <v>181</v>
      </c>
      <c r="D119" s="17">
        <v>3748.53</v>
      </c>
      <c r="E119" s="17">
        <v>5120</v>
      </c>
      <c r="F119" s="17">
        <v>3826.35</v>
      </c>
      <c r="G119" s="9">
        <v>3157.53</v>
      </c>
      <c r="H119" s="10">
        <f t="shared" si="3"/>
        <v>0.84233819657305664</v>
      </c>
      <c r="I119" s="10">
        <f t="shared" si="2"/>
        <v>0.82520678976047679</v>
      </c>
    </row>
    <row r="120" spans="2:9" x14ac:dyDescent="0.25">
      <c r="B120" s="11" t="s">
        <v>144</v>
      </c>
      <c r="C120" s="11" t="s">
        <v>182</v>
      </c>
      <c r="D120" s="17">
        <v>48679.13</v>
      </c>
      <c r="E120" s="17">
        <v>162496.23000000001</v>
      </c>
      <c r="F120" s="17">
        <v>100</v>
      </c>
      <c r="G120" s="9">
        <v>0</v>
      </c>
      <c r="H120" s="10">
        <f t="shared" si="3"/>
        <v>0</v>
      </c>
      <c r="I120" s="10">
        <f t="shared" ref="I120:I128" si="4">G120/F120</f>
        <v>0</v>
      </c>
    </row>
    <row r="121" spans="2:9" x14ac:dyDescent="0.25">
      <c r="B121" s="11" t="s">
        <v>145</v>
      </c>
      <c r="C121" s="11" t="s">
        <v>183</v>
      </c>
      <c r="D121" s="17">
        <v>48679.13</v>
      </c>
      <c r="E121" s="17">
        <v>162496.23000000001</v>
      </c>
      <c r="F121" s="17">
        <v>100</v>
      </c>
      <c r="G121" s="9">
        <v>0</v>
      </c>
      <c r="H121" s="10">
        <f t="shared" ref="H121:H122" si="5">G121/D121</f>
        <v>0</v>
      </c>
      <c r="I121" s="10">
        <f t="shared" si="4"/>
        <v>0</v>
      </c>
    </row>
    <row r="122" spans="2:9" x14ac:dyDescent="0.25">
      <c r="B122" s="11" t="s">
        <v>146</v>
      </c>
      <c r="C122" s="11" t="s">
        <v>183</v>
      </c>
      <c r="D122" s="17">
        <v>48679.13</v>
      </c>
      <c r="E122" s="17">
        <v>162496.23000000001</v>
      </c>
      <c r="F122" s="17">
        <v>100</v>
      </c>
      <c r="G122" s="9">
        <v>0</v>
      </c>
      <c r="H122" s="10">
        <f t="shared" si="5"/>
        <v>0</v>
      </c>
      <c r="I122" s="10">
        <f t="shared" si="4"/>
        <v>0</v>
      </c>
    </row>
    <row r="123" spans="2:9" x14ac:dyDescent="0.25">
      <c r="B123" s="11" t="s">
        <v>147</v>
      </c>
      <c r="C123" s="11" t="s">
        <v>184</v>
      </c>
      <c r="D123" s="17">
        <v>0</v>
      </c>
      <c r="E123" s="17">
        <v>0</v>
      </c>
      <c r="F123" s="17">
        <v>0</v>
      </c>
      <c r="G123" s="9">
        <v>0</v>
      </c>
      <c r="H123" s="10">
        <v>0</v>
      </c>
      <c r="I123" s="10">
        <v>0</v>
      </c>
    </row>
    <row r="124" spans="2:9" x14ac:dyDescent="0.25">
      <c r="B124" s="11" t="s">
        <v>148</v>
      </c>
      <c r="C124" s="11" t="s">
        <v>184</v>
      </c>
      <c r="D124" s="17">
        <v>0</v>
      </c>
      <c r="E124" s="17">
        <v>0</v>
      </c>
      <c r="F124" s="17">
        <v>0</v>
      </c>
      <c r="G124" s="9">
        <v>0</v>
      </c>
      <c r="H124" s="10">
        <v>0</v>
      </c>
      <c r="I124" s="10">
        <v>0</v>
      </c>
    </row>
    <row r="125" spans="2:9" x14ac:dyDescent="0.25">
      <c r="B125" s="11" t="s">
        <v>39</v>
      </c>
      <c r="C125" s="11" t="s">
        <v>40</v>
      </c>
      <c r="D125" s="17">
        <v>0</v>
      </c>
      <c r="E125" s="17">
        <v>426.95</v>
      </c>
      <c r="F125" s="17">
        <v>426.95</v>
      </c>
      <c r="G125" s="9">
        <v>0</v>
      </c>
      <c r="H125" s="10">
        <v>0</v>
      </c>
      <c r="I125" s="10">
        <f t="shared" si="4"/>
        <v>0</v>
      </c>
    </row>
    <row r="126" spans="2:9" x14ac:dyDescent="0.25">
      <c r="B126" s="11" t="s">
        <v>41</v>
      </c>
      <c r="C126" s="11" t="s">
        <v>42</v>
      </c>
      <c r="D126" s="17">
        <v>0</v>
      </c>
      <c r="E126" s="17">
        <v>426.95</v>
      </c>
      <c r="F126" s="17">
        <v>426.95</v>
      </c>
      <c r="G126" s="9">
        <v>0</v>
      </c>
      <c r="H126" s="10">
        <v>0</v>
      </c>
      <c r="I126" s="10">
        <f t="shared" si="4"/>
        <v>0</v>
      </c>
    </row>
    <row r="127" spans="2:9" x14ac:dyDescent="0.25">
      <c r="B127" s="11" t="s">
        <v>43</v>
      </c>
      <c r="C127" s="11" t="s">
        <v>44</v>
      </c>
      <c r="D127" s="17">
        <v>0</v>
      </c>
      <c r="E127" s="17">
        <v>426.95</v>
      </c>
      <c r="F127" s="17">
        <v>426.95</v>
      </c>
      <c r="G127" s="9">
        <v>0</v>
      </c>
      <c r="H127" s="10">
        <v>0</v>
      </c>
      <c r="I127" s="10">
        <f t="shared" si="4"/>
        <v>0</v>
      </c>
    </row>
    <row r="128" spans="2:9" x14ac:dyDescent="0.25">
      <c r="B128" s="11" t="s">
        <v>149</v>
      </c>
      <c r="C128" s="11" t="s">
        <v>185</v>
      </c>
      <c r="D128" s="17">
        <v>0</v>
      </c>
      <c r="E128" s="17">
        <v>426.95</v>
      </c>
      <c r="F128" s="17">
        <v>426.95</v>
      </c>
      <c r="G128" s="9">
        <v>0</v>
      </c>
      <c r="H128" s="10">
        <v>0</v>
      </c>
      <c r="I128" s="10">
        <f t="shared" si="4"/>
        <v>0</v>
      </c>
    </row>
  </sheetData>
  <mergeCells count="18">
    <mergeCell ref="B53:C53"/>
    <mergeCell ref="D51:D53"/>
    <mergeCell ref="E51:E53"/>
    <mergeCell ref="B51:C52"/>
    <mergeCell ref="C3:G3"/>
    <mergeCell ref="C5:G5"/>
    <mergeCell ref="C7:G7"/>
    <mergeCell ref="B11:C11"/>
    <mergeCell ref="B9:C10"/>
    <mergeCell ref="I9:I10"/>
    <mergeCell ref="H9:H10"/>
    <mergeCell ref="F51:F53"/>
    <mergeCell ref="D9:D10"/>
    <mergeCell ref="E9:E10"/>
    <mergeCell ref="F9:F10"/>
    <mergeCell ref="G9:G10"/>
    <mergeCell ref="G51:G53"/>
    <mergeCell ref="I51:I53"/>
  </mergeCells>
  <pageMargins left="0.7" right="0.7" top="0.75" bottom="0.75" header="0.3" footer="0.3"/>
  <pageSetup paperSize="9" scale="6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7"/>
  <sheetViews>
    <sheetView topLeftCell="A2" workbookViewId="0">
      <selection activeCell="H30" sqref="H30"/>
    </sheetView>
  </sheetViews>
  <sheetFormatPr defaultRowHeight="15" x14ac:dyDescent="0.25"/>
  <cols>
    <col min="2" max="2" width="12.28515625" customWidth="1"/>
    <col min="3" max="3" width="59" customWidth="1"/>
    <col min="4" max="4" width="20" customWidth="1"/>
    <col min="5" max="5" width="17.85546875" customWidth="1"/>
    <col min="6" max="6" width="17.7109375" customWidth="1"/>
    <col min="7" max="8" width="18.5703125" customWidth="1"/>
    <col min="9" max="9" width="14.5703125" customWidth="1"/>
  </cols>
  <sheetData>
    <row r="3" spans="2:9" ht="18" x14ac:dyDescent="0.25">
      <c r="B3" s="5"/>
      <c r="C3" s="194" t="s">
        <v>487</v>
      </c>
      <c r="D3" s="194"/>
      <c r="E3" s="194"/>
      <c r="F3" s="194"/>
      <c r="G3" s="194"/>
      <c r="H3" s="44"/>
      <c r="I3" s="5"/>
    </row>
    <row r="4" spans="2:9" ht="18" x14ac:dyDescent="0.25">
      <c r="B4" s="5"/>
      <c r="C4" s="6"/>
      <c r="D4" s="6"/>
      <c r="E4" s="6"/>
      <c r="F4" s="6"/>
      <c r="G4" s="6"/>
      <c r="H4" s="44"/>
      <c r="I4" s="5"/>
    </row>
    <row r="5" spans="2:9" x14ac:dyDescent="0.25">
      <c r="B5" s="5"/>
      <c r="C5" s="5"/>
      <c r="D5" s="5"/>
      <c r="E5" s="5"/>
      <c r="F5" s="5"/>
      <c r="G5" s="5"/>
      <c r="H5" s="5"/>
      <c r="I5" s="5"/>
    </row>
    <row r="6" spans="2:9" ht="33.75" customHeight="1" x14ac:dyDescent="0.25">
      <c r="B6" s="5"/>
      <c r="C6" s="195" t="s">
        <v>195</v>
      </c>
      <c r="D6" s="21" t="s">
        <v>481</v>
      </c>
      <c r="E6" s="21" t="s">
        <v>47</v>
      </c>
      <c r="F6" s="21" t="s">
        <v>48</v>
      </c>
      <c r="G6" s="21" t="s">
        <v>478</v>
      </c>
      <c r="H6" s="21" t="s">
        <v>49</v>
      </c>
      <c r="I6" s="21" t="s">
        <v>49</v>
      </c>
    </row>
    <row r="7" spans="2:9" ht="18" customHeight="1" x14ac:dyDescent="0.25">
      <c r="B7" s="5"/>
      <c r="C7" s="195"/>
      <c r="D7" s="97">
        <v>2</v>
      </c>
      <c r="E7" s="98">
        <v>3</v>
      </c>
      <c r="F7" s="98">
        <v>4</v>
      </c>
      <c r="G7" s="98">
        <v>5</v>
      </c>
      <c r="H7" s="98" t="s">
        <v>453</v>
      </c>
      <c r="I7" s="98" t="s">
        <v>454</v>
      </c>
    </row>
    <row r="8" spans="2:9" ht="19.5" customHeight="1" x14ac:dyDescent="0.25">
      <c r="B8" s="5"/>
      <c r="C8" s="195"/>
      <c r="D8" s="23">
        <v>1521229.25</v>
      </c>
      <c r="E8" s="24">
        <f>SUM(E9:E24)</f>
        <v>2066649.73</v>
      </c>
      <c r="F8" s="24">
        <f>SUM(F9:F24)</f>
        <v>1972977.85</v>
      </c>
      <c r="G8" s="24">
        <f>SUM(G9:G24)</f>
        <v>1862228.09</v>
      </c>
      <c r="H8" s="25">
        <f>G8/D8</f>
        <v>1.2241600600303999</v>
      </c>
      <c r="I8" s="25">
        <f>G8/F8</f>
        <v>0.94386669875690699</v>
      </c>
    </row>
    <row r="9" spans="2:9" x14ac:dyDescent="0.25">
      <c r="B9" s="22" t="s">
        <v>196</v>
      </c>
      <c r="C9" s="8" t="s">
        <v>197</v>
      </c>
      <c r="D9" s="9">
        <v>4321.87</v>
      </c>
      <c r="E9" s="9">
        <v>8935</v>
      </c>
      <c r="F9" s="9">
        <v>6819.85</v>
      </c>
      <c r="G9" s="9">
        <v>6058</v>
      </c>
      <c r="H9" s="56">
        <f t="shared" ref="H9:H24" si="0">G9/D9</f>
        <v>1.4017080569290608</v>
      </c>
      <c r="I9" s="10">
        <f t="shared" ref="I9:I24" si="1">G9/F9</f>
        <v>0.88828933187680081</v>
      </c>
    </row>
    <row r="10" spans="2:9" x14ac:dyDescent="0.25">
      <c r="B10" s="22" t="s">
        <v>198</v>
      </c>
      <c r="C10" s="8" t="s">
        <v>199</v>
      </c>
      <c r="D10" s="9">
        <v>0</v>
      </c>
      <c r="E10" s="9">
        <v>0</v>
      </c>
      <c r="F10" s="9">
        <v>0</v>
      </c>
      <c r="G10" s="9">
        <v>0</v>
      </c>
      <c r="H10" s="56">
        <v>0</v>
      </c>
      <c r="I10" s="10">
        <v>0</v>
      </c>
    </row>
    <row r="11" spans="2:9" x14ac:dyDescent="0.25">
      <c r="B11" s="22" t="s">
        <v>200</v>
      </c>
      <c r="C11" s="8" t="s">
        <v>201</v>
      </c>
      <c r="D11" s="9">
        <v>168697.63</v>
      </c>
      <c r="E11" s="9">
        <v>191154.5</v>
      </c>
      <c r="F11" s="9">
        <v>108371</v>
      </c>
      <c r="G11" s="9">
        <v>108371</v>
      </c>
      <c r="H11" s="56">
        <f t="shared" si="0"/>
        <v>0.64239788075268156</v>
      </c>
      <c r="I11" s="10">
        <f t="shared" si="1"/>
        <v>1</v>
      </c>
    </row>
    <row r="12" spans="2:9" x14ac:dyDescent="0.25">
      <c r="B12" s="22" t="s">
        <v>202</v>
      </c>
      <c r="C12" s="8" t="s">
        <v>203</v>
      </c>
      <c r="D12" s="9">
        <v>13973.53</v>
      </c>
      <c r="E12" s="9">
        <v>32800</v>
      </c>
      <c r="F12" s="9">
        <v>25500</v>
      </c>
      <c r="G12" s="9">
        <v>16433.72</v>
      </c>
      <c r="H12" s="56">
        <f t="shared" si="0"/>
        <v>1.17606073769477</v>
      </c>
      <c r="I12" s="10">
        <f t="shared" si="1"/>
        <v>0.64445960784313727</v>
      </c>
    </row>
    <row r="13" spans="2:9" x14ac:dyDescent="0.25">
      <c r="B13" s="22" t="s">
        <v>204</v>
      </c>
      <c r="C13" s="8" t="s">
        <v>205</v>
      </c>
      <c r="D13" s="9">
        <v>719.65</v>
      </c>
      <c r="E13" s="9">
        <v>2094</v>
      </c>
      <c r="F13" s="9">
        <v>2900</v>
      </c>
      <c r="G13" s="9">
        <v>607.25</v>
      </c>
      <c r="H13" s="56">
        <v>0</v>
      </c>
      <c r="I13" s="10">
        <f t="shared" si="1"/>
        <v>0.20939655172413793</v>
      </c>
    </row>
    <row r="14" spans="2:9" x14ac:dyDescent="0.25">
      <c r="B14" s="22" t="s">
        <v>206</v>
      </c>
      <c r="C14" s="8" t="s">
        <v>207</v>
      </c>
      <c r="D14" s="9">
        <v>1188245.1100000001</v>
      </c>
      <c r="E14" s="9">
        <v>1540450</v>
      </c>
      <c r="F14" s="9">
        <v>1588100</v>
      </c>
      <c r="G14" s="9">
        <v>1547924.57</v>
      </c>
      <c r="H14" s="56">
        <f t="shared" si="0"/>
        <v>1.3026980350880635</v>
      </c>
      <c r="I14" s="10">
        <f t="shared" si="1"/>
        <v>0.97470220389144269</v>
      </c>
    </row>
    <row r="15" spans="2:9" x14ac:dyDescent="0.25">
      <c r="B15" s="22" t="s">
        <v>225</v>
      </c>
      <c r="C15" s="8" t="s">
        <v>207</v>
      </c>
      <c r="D15" s="9">
        <v>0</v>
      </c>
      <c r="E15" s="9">
        <v>0</v>
      </c>
      <c r="F15" s="9">
        <v>0</v>
      </c>
      <c r="G15" s="9">
        <v>0</v>
      </c>
      <c r="H15" s="56">
        <v>0</v>
      </c>
      <c r="I15" s="10">
        <v>0</v>
      </c>
    </row>
    <row r="16" spans="2:9" x14ac:dyDescent="0.25">
      <c r="B16" s="22" t="s">
        <v>208</v>
      </c>
      <c r="C16" s="8" t="s">
        <v>209</v>
      </c>
      <c r="D16" s="9">
        <v>96377.46</v>
      </c>
      <c r="E16" s="9">
        <v>111805</v>
      </c>
      <c r="F16" s="9">
        <v>113627</v>
      </c>
      <c r="G16" s="9">
        <v>107853.11</v>
      </c>
      <c r="H16" s="56">
        <f t="shared" si="0"/>
        <v>1.1190698530548533</v>
      </c>
      <c r="I16" s="10">
        <f t="shared" si="1"/>
        <v>0.94918558089186544</v>
      </c>
    </row>
    <row r="17" spans="2:9" x14ac:dyDescent="0.25">
      <c r="B17" s="22" t="s">
        <v>210</v>
      </c>
      <c r="C17" s="8" t="s">
        <v>211</v>
      </c>
      <c r="D17" s="9">
        <v>732.65</v>
      </c>
      <c r="E17" s="9">
        <v>2090</v>
      </c>
      <c r="F17" s="9">
        <v>2260</v>
      </c>
      <c r="G17" s="9">
        <v>765.77</v>
      </c>
      <c r="H17" s="56">
        <f t="shared" si="0"/>
        <v>1.0452057599126459</v>
      </c>
      <c r="I17" s="10">
        <f t="shared" si="1"/>
        <v>0.33883628318584069</v>
      </c>
    </row>
    <row r="18" spans="2:9" x14ac:dyDescent="0.25">
      <c r="B18" s="22" t="s">
        <v>212</v>
      </c>
      <c r="C18" s="8" t="s">
        <v>213</v>
      </c>
      <c r="D18" s="9">
        <v>5079.57</v>
      </c>
      <c r="E18" s="9">
        <v>10000</v>
      </c>
      <c r="F18" s="9">
        <v>8000</v>
      </c>
      <c r="G18" s="9">
        <v>5633.4</v>
      </c>
      <c r="H18" s="56">
        <f t="shared" si="0"/>
        <v>1.1090308825353328</v>
      </c>
      <c r="I18" s="10">
        <f t="shared" si="1"/>
        <v>0.704175</v>
      </c>
    </row>
    <row r="19" spans="2:9" x14ac:dyDescent="0.25">
      <c r="B19" s="22" t="s">
        <v>214</v>
      </c>
      <c r="C19" s="8" t="s">
        <v>215</v>
      </c>
      <c r="D19" s="9">
        <v>0</v>
      </c>
      <c r="E19" s="9">
        <v>83036.23</v>
      </c>
      <c r="F19" s="9">
        <v>0</v>
      </c>
      <c r="G19" s="9">
        <v>0</v>
      </c>
      <c r="H19" s="56">
        <v>0</v>
      </c>
      <c r="I19" s="10">
        <v>0</v>
      </c>
    </row>
    <row r="20" spans="2:9" x14ac:dyDescent="0.25">
      <c r="B20" s="22" t="s">
        <v>216</v>
      </c>
      <c r="C20" s="8" t="s">
        <v>217</v>
      </c>
      <c r="D20" s="9">
        <v>0</v>
      </c>
      <c r="E20" s="9">
        <v>7000</v>
      </c>
      <c r="F20" s="9">
        <v>7000</v>
      </c>
      <c r="G20" s="9">
        <v>0</v>
      </c>
      <c r="H20" s="56">
        <v>0</v>
      </c>
      <c r="I20" s="10">
        <f t="shared" si="1"/>
        <v>0</v>
      </c>
    </row>
    <row r="21" spans="2:9" x14ac:dyDescent="0.25">
      <c r="B21" s="22" t="s">
        <v>218</v>
      </c>
      <c r="C21" s="8" t="s">
        <v>219</v>
      </c>
      <c r="D21" s="9">
        <v>4783.67</v>
      </c>
      <c r="E21" s="9">
        <v>44500</v>
      </c>
      <c r="F21" s="9">
        <v>70500</v>
      </c>
      <c r="G21" s="9">
        <v>33207.78</v>
      </c>
      <c r="H21" s="56">
        <f t="shared" si="0"/>
        <v>6.9419044373880299</v>
      </c>
      <c r="I21" s="10">
        <f t="shared" si="1"/>
        <v>0.47103234042553188</v>
      </c>
    </row>
    <row r="22" spans="2:9" x14ac:dyDescent="0.25">
      <c r="B22" s="22" t="s">
        <v>220</v>
      </c>
      <c r="C22" s="8" t="s">
        <v>219</v>
      </c>
      <c r="D22" s="9">
        <v>31825.96</v>
      </c>
      <c r="E22" s="9">
        <v>27755</v>
      </c>
      <c r="F22" s="9">
        <v>29300</v>
      </c>
      <c r="G22" s="9">
        <v>26726.79</v>
      </c>
      <c r="H22" s="56">
        <f t="shared" si="0"/>
        <v>0.83977953846482567</v>
      </c>
      <c r="I22" s="10">
        <f t="shared" si="1"/>
        <v>0.91217713310580206</v>
      </c>
    </row>
    <row r="23" spans="2:9" x14ac:dyDescent="0.25">
      <c r="B23" s="22" t="s">
        <v>221</v>
      </c>
      <c r="C23" s="8" t="s">
        <v>222</v>
      </c>
      <c r="D23" s="9">
        <v>2790</v>
      </c>
      <c r="E23" s="9">
        <v>2030</v>
      </c>
      <c r="F23" s="9">
        <v>2000</v>
      </c>
      <c r="G23" s="9">
        <v>1440.7</v>
      </c>
      <c r="H23" s="56">
        <v>0</v>
      </c>
      <c r="I23" s="10">
        <f t="shared" si="1"/>
        <v>0.72035000000000005</v>
      </c>
    </row>
    <row r="24" spans="2:9" x14ac:dyDescent="0.25">
      <c r="B24" s="22" t="s">
        <v>223</v>
      </c>
      <c r="C24" s="8" t="s">
        <v>224</v>
      </c>
      <c r="D24" s="9">
        <v>3682.15</v>
      </c>
      <c r="E24" s="9">
        <v>3000</v>
      </c>
      <c r="F24" s="9">
        <v>8600</v>
      </c>
      <c r="G24" s="9">
        <v>7206</v>
      </c>
      <c r="H24" s="56">
        <f t="shared" si="0"/>
        <v>1.9570088127860081</v>
      </c>
      <c r="I24" s="10">
        <f t="shared" si="1"/>
        <v>0.83790697674418602</v>
      </c>
    </row>
    <row r="25" spans="2:9" x14ac:dyDescent="0.25">
      <c r="D25" s="30"/>
      <c r="F25" s="30"/>
      <c r="G25" s="30"/>
    </row>
    <row r="27" spans="2:9" x14ac:dyDescent="0.25">
      <c r="D27" s="30"/>
      <c r="G27" s="30"/>
    </row>
  </sheetData>
  <mergeCells count="2">
    <mergeCell ref="C3:G3"/>
    <mergeCell ref="C6:C8"/>
  </mergeCells>
  <pageMargins left="0.7" right="0.7" top="0.75" bottom="0.75" header="0.3" footer="0.3"/>
  <pageSetup paperSize="9" scale="6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workbookViewId="0">
      <selection activeCell="G21" sqref="G20:G21"/>
    </sheetView>
  </sheetViews>
  <sheetFormatPr defaultRowHeight="15" x14ac:dyDescent="0.25"/>
  <cols>
    <col min="2" max="2" width="27.85546875" customWidth="1"/>
    <col min="3" max="3" width="33.85546875" customWidth="1"/>
    <col min="4" max="4" width="23.140625" customWidth="1"/>
    <col min="5" max="5" width="15.140625" customWidth="1"/>
    <col min="6" max="6" width="17.42578125" customWidth="1"/>
    <col min="7" max="7" width="21.5703125" customWidth="1"/>
    <col min="8" max="8" width="13.7109375" customWidth="1"/>
    <col min="9" max="9" width="12.7109375" customWidth="1"/>
  </cols>
  <sheetData>
    <row r="1" spans="2:9" x14ac:dyDescent="0.25">
      <c r="B1" s="5"/>
      <c r="C1" s="5"/>
      <c r="D1" s="5"/>
      <c r="E1" s="5"/>
      <c r="F1" s="5"/>
      <c r="G1" s="5"/>
      <c r="H1" s="5"/>
      <c r="I1" s="5"/>
    </row>
    <row r="2" spans="2:9" ht="18" x14ac:dyDescent="0.25">
      <c r="B2" s="5"/>
      <c r="C2" s="194" t="s">
        <v>232</v>
      </c>
      <c r="D2" s="194"/>
      <c r="E2" s="194"/>
      <c r="F2" s="194"/>
      <c r="G2" s="194"/>
      <c r="H2" s="194"/>
      <c r="I2" s="194"/>
    </row>
    <row r="3" spans="2:9" x14ac:dyDescent="0.25">
      <c r="B3" s="5"/>
      <c r="C3" s="5"/>
      <c r="D3" s="5"/>
      <c r="E3" s="5"/>
      <c r="F3" s="5"/>
      <c r="G3" s="5"/>
      <c r="H3" s="5"/>
      <c r="I3" s="5"/>
    </row>
    <row r="4" spans="2:9" x14ac:dyDescent="0.25">
      <c r="B4" s="5"/>
      <c r="C4" s="5"/>
      <c r="D4" s="5"/>
      <c r="E4" s="5"/>
      <c r="F4" s="5"/>
      <c r="G4" s="5"/>
      <c r="H4" s="5"/>
      <c r="I4" s="5"/>
    </row>
    <row r="5" spans="2:9" x14ac:dyDescent="0.25">
      <c r="B5" s="5"/>
      <c r="C5" s="196" t="s">
        <v>195</v>
      </c>
      <c r="D5" s="27" t="s">
        <v>477</v>
      </c>
      <c r="E5" s="28" t="s">
        <v>47</v>
      </c>
      <c r="F5" s="28" t="s">
        <v>48</v>
      </c>
      <c r="G5" s="28" t="s">
        <v>478</v>
      </c>
      <c r="H5" s="28" t="s">
        <v>49</v>
      </c>
      <c r="I5" s="28" t="s">
        <v>49</v>
      </c>
    </row>
    <row r="6" spans="2:9" x14ac:dyDescent="0.25">
      <c r="B6" s="5"/>
      <c r="C6" s="197"/>
      <c r="D6" s="95">
        <v>2</v>
      </c>
      <c r="E6" s="96">
        <v>3</v>
      </c>
      <c r="F6" s="96">
        <v>4</v>
      </c>
      <c r="G6" s="96">
        <v>5</v>
      </c>
      <c r="H6" s="96" t="s">
        <v>453</v>
      </c>
      <c r="I6" s="96" t="s">
        <v>454</v>
      </c>
    </row>
    <row r="7" spans="2:9" ht="26.25" customHeight="1" x14ac:dyDescent="0.25">
      <c r="B7" s="29" t="s">
        <v>229</v>
      </c>
      <c r="C7" s="26" t="s">
        <v>226</v>
      </c>
      <c r="D7" s="9">
        <v>1521229.25</v>
      </c>
      <c r="E7" s="9">
        <v>2066649.73</v>
      </c>
      <c r="F7" s="9">
        <v>1972977.85</v>
      </c>
      <c r="G7" s="9">
        <v>1862228.09</v>
      </c>
      <c r="H7" s="10">
        <f>G7/D7</f>
        <v>1.2241600600303999</v>
      </c>
      <c r="I7" s="10">
        <f>G7/F7</f>
        <v>0.94386669875690699</v>
      </c>
    </row>
    <row r="8" spans="2:9" ht="25.5" customHeight="1" x14ac:dyDescent="0.25">
      <c r="B8" s="29" t="s">
        <v>230</v>
      </c>
      <c r="C8" s="26" t="s">
        <v>227</v>
      </c>
      <c r="D8" s="9">
        <v>1521229.25</v>
      </c>
      <c r="E8" s="9">
        <v>2066649.73</v>
      </c>
      <c r="F8" s="9">
        <v>1972977.85</v>
      </c>
      <c r="G8" s="9">
        <v>1862228.09</v>
      </c>
      <c r="H8" s="10">
        <f t="shared" ref="H8:H9" si="0">G8/D8</f>
        <v>1.2241600600303999</v>
      </c>
      <c r="I8" s="10">
        <f t="shared" ref="I8:I9" si="1">G8/F8</f>
        <v>0.94386669875690699</v>
      </c>
    </row>
    <row r="9" spans="2:9" ht="26.25" customHeight="1" x14ac:dyDescent="0.25">
      <c r="B9" s="29" t="s">
        <v>231</v>
      </c>
      <c r="C9" s="26" t="s">
        <v>228</v>
      </c>
      <c r="D9" s="9">
        <v>1521229.25</v>
      </c>
      <c r="E9" s="9">
        <v>2066649.73</v>
      </c>
      <c r="F9" s="9">
        <v>1972977.85</v>
      </c>
      <c r="G9" s="9">
        <v>1862228.09</v>
      </c>
      <c r="H9" s="10">
        <f t="shared" si="0"/>
        <v>1.2241600600303999</v>
      </c>
      <c r="I9" s="10">
        <f t="shared" si="1"/>
        <v>0.94386669875690699</v>
      </c>
    </row>
  </sheetData>
  <mergeCells count="2">
    <mergeCell ref="C2:I2"/>
    <mergeCell ref="C5:C6"/>
  </mergeCells>
  <pageMargins left="0.7" right="0.7" top="0.75" bottom="0.75" header="0.3" footer="0.3"/>
  <pageSetup paperSize="9" scale="7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workbookViewId="0">
      <selection activeCell="E6" sqref="E6"/>
    </sheetView>
  </sheetViews>
  <sheetFormatPr defaultRowHeight="15" x14ac:dyDescent="0.25"/>
  <cols>
    <col min="1" max="1" width="17.42578125" style="70" customWidth="1"/>
    <col min="2" max="2" width="61.42578125" style="3" customWidth="1"/>
    <col min="3" max="3" width="16.28515625" customWidth="1"/>
    <col min="4" max="4" width="17" customWidth="1"/>
    <col min="5" max="5" width="14.42578125" customWidth="1"/>
    <col min="6" max="6" width="14.85546875" style="55" customWidth="1"/>
    <col min="7" max="9" width="12.42578125" customWidth="1"/>
  </cols>
  <sheetData>
    <row r="2" spans="1:6" ht="18.75" x14ac:dyDescent="0.3">
      <c r="B2" s="191" t="s">
        <v>421</v>
      </c>
      <c r="C2" s="191"/>
      <c r="D2" s="191"/>
      <c r="E2" s="191"/>
      <c r="F2" s="191"/>
    </row>
    <row r="3" spans="1:6" ht="18.75" x14ac:dyDescent="0.3">
      <c r="B3" s="191" t="s">
        <v>422</v>
      </c>
      <c r="C3" s="191"/>
      <c r="D3" s="191"/>
      <c r="E3" s="191"/>
      <c r="F3" s="191"/>
    </row>
    <row r="5" spans="1:6" ht="16.5" customHeight="1" x14ac:dyDescent="0.25">
      <c r="A5" s="198" t="s">
        <v>195</v>
      </c>
      <c r="B5" s="198"/>
      <c r="C5" s="50" t="s">
        <v>47</v>
      </c>
      <c r="D5" s="73" t="s">
        <v>48</v>
      </c>
      <c r="E5" s="73" t="s">
        <v>482</v>
      </c>
      <c r="F5" s="73" t="s">
        <v>49</v>
      </c>
    </row>
    <row r="6" spans="1:6" x14ac:dyDescent="0.25">
      <c r="A6" s="198"/>
      <c r="B6" s="198"/>
      <c r="C6" s="74">
        <f>C7+C26+C33+C94+C96+C98+C105+C114+C116</f>
        <v>2066649.73</v>
      </c>
      <c r="D6" s="74">
        <f>D7+D26+D33+D94+D96+D98+D105+D114+D116</f>
        <v>1972977.85</v>
      </c>
      <c r="E6" s="74">
        <f>E7+E26+E33+E94+E96+E98+E105+E114+E116</f>
        <v>1862228.0900000003</v>
      </c>
      <c r="F6" s="75">
        <f>E6/D6</f>
        <v>0.9438666987569071</v>
      </c>
    </row>
    <row r="7" spans="1:6" x14ac:dyDescent="0.25">
      <c r="A7" s="71" t="s">
        <v>233</v>
      </c>
      <c r="B7" s="69" t="s">
        <v>234</v>
      </c>
      <c r="C7" s="24">
        <v>1515230</v>
      </c>
      <c r="D7" s="24">
        <f>SUM(D8:D25)</f>
        <v>1564330</v>
      </c>
      <c r="E7" s="24">
        <f>SUM(E8:E25)</f>
        <v>1520809.6600000001</v>
      </c>
      <c r="F7" s="25">
        <f t="shared" ref="F7:F70" si="0">E7/D7</f>
        <v>0.97217956569266084</v>
      </c>
    </row>
    <row r="8" spans="1:6" x14ac:dyDescent="0.25">
      <c r="A8" s="72" t="s">
        <v>235</v>
      </c>
      <c r="B8" s="4" t="s">
        <v>236</v>
      </c>
      <c r="C8" s="9">
        <v>1165400</v>
      </c>
      <c r="D8" s="9">
        <v>1237400</v>
      </c>
      <c r="E8" s="9">
        <v>1227640.78</v>
      </c>
      <c r="F8" s="10">
        <f t="shared" si="0"/>
        <v>0.99211312429287213</v>
      </c>
    </row>
    <row r="9" spans="1:6" x14ac:dyDescent="0.25">
      <c r="A9" s="72" t="s">
        <v>237</v>
      </c>
      <c r="B9" s="4" t="s">
        <v>85</v>
      </c>
      <c r="C9" s="9">
        <v>16000</v>
      </c>
      <c r="D9" s="9">
        <v>14000</v>
      </c>
      <c r="E9" s="9">
        <v>12816.92</v>
      </c>
      <c r="F9" s="10">
        <f t="shared" si="0"/>
        <v>0.9154942857142857</v>
      </c>
    </row>
    <row r="10" spans="1:6" x14ac:dyDescent="0.25">
      <c r="A10" s="72" t="s">
        <v>238</v>
      </c>
      <c r="B10" s="4" t="s">
        <v>86</v>
      </c>
      <c r="C10" s="9">
        <v>12000</v>
      </c>
      <c r="D10" s="9">
        <v>10500</v>
      </c>
      <c r="E10" s="9">
        <v>9838.44</v>
      </c>
      <c r="F10" s="10">
        <f t="shared" si="0"/>
        <v>0.93699428571428578</v>
      </c>
    </row>
    <row r="11" spans="1:6" x14ac:dyDescent="0.25">
      <c r="A11" s="72" t="s">
        <v>250</v>
      </c>
      <c r="B11" s="4" t="s">
        <v>251</v>
      </c>
      <c r="C11" s="9">
        <v>11000</v>
      </c>
      <c r="D11" s="9">
        <v>2000</v>
      </c>
      <c r="E11" s="9">
        <v>0</v>
      </c>
      <c r="F11" s="10">
        <f t="shared" si="0"/>
        <v>0</v>
      </c>
    </row>
    <row r="12" spans="1:6" x14ac:dyDescent="0.25">
      <c r="A12" s="72" t="s">
        <v>239</v>
      </c>
      <c r="B12" s="4" t="s">
        <v>240</v>
      </c>
      <c r="C12" s="9">
        <v>45280</v>
      </c>
      <c r="D12" s="9">
        <v>35380</v>
      </c>
      <c r="E12" s="9">
        <v>25840.12</v>
      </c>
      <c r="F12" s="10">
        <f t="shared" si="0"/>
        <v>0.73035952515545499</v>
      </c>
    </row>
    <row r="13" spans="1:6" x14ac:dyDescent="0.25">
      <c r="A13" s="72" t="s">
        <v>252</v>
      </c>
      <c r="B13" s="4" t="s">
        <v>253</v>
      </c>
      <c r="C13" s="9">
        <v>7000</v>
      </c>
      <c r="D13" s="9">
        <v>5000</v>
      </c>
      <c r="E13" s="9">
        <v>4400</v>
      </c>
      <c r="F13" s="10">
        <f t="shared" si="0"/>
        <v>0.88</v>
      </c>
    </row>
    <row r="14" spans="1:6" x14ac:dyDescent="0.25">
      <c r="A14" s="72" t="s">
        <v>254</v>
      </c>
      <c r="B14" s="4" t="s">
        <v>255</v>
      </c>
      <c r="C14" s="9">
        <v>3000</v>
      </c>
      <c r="D14" s="9">
        <v>3000</v>
      </c>
      <c r="E14" s="9">
        <v>2172.44</v>
      </c>
      <c r="F14" s="10">
        <f t="shared" si="0"/>
        <v>0.72414666666666672</v>
      </c>
    </row>
    <row r="15" spans="1:6" x14ac:dyDescent="0.25">
      <c r="A15" s="72" t="s">
        <v>241</v>
      </c>
      <c r="B15" s="4" t="s">
        <v>242</v>
      </c>
      <c r="C15" s="9">
        <v>3500</v>
      </c>
      <c r="D15" s="9">
        <v>3500</v>
      </c>
      <c r="E15" s="9">
        <v>2648.64</v>
      </c>
      <c r="F15" s="10">
        <f t="shared" si="0"/>
        <v>0.75675428571428571</v>
      </c>
    </row>
    <row r="16" spans="1:6" x14ac:dyDescent="0.25">
      <c r="A16" s="72" t="s">
        <v>243</v>
      </c>
      <c r="B16" s="4" t="s">
        <v>244</v>
      </c>
      <c r="C16" s="9">
        <v>20000</v>
      </c>
      <c r="D16" s="9">
        <v>18000</v>
      </c>
      <c r="E16" s="9">
        <v>17013.62</v>
      </c>
      <c r="F16" s="10">
        <f t="shared" si="0"/>
        <v>0.94520111111111105</v>
      </c>
    </row>
    <row r="17" spans="1:6" x14ac:dyDescent="0.25">
      <c r="A17" s="72" t="s">
        <v>256</v>
      </c>
      <c r="B17" s="4" t="s">
        <v>257</v>
      </c>
      <c r="C17" s="9">
        <v>5000</v>
      </c>
      <c r="D17" s="9">
        <v>1000</v>
      </c>
      <c r="E17" s="9">
        <v>0</v>
      </c>
      <c r="F17" s="10">
        <f t="shared" si="0"/>
        <v>0</v>
      </c>
    </row>
    <row r="18" spans="1:6" x14ac:dyDescent="0.25">
      <c r="A18" s="72" t="s">
        <v>245</v>
      </c>
      <c r="B18" s="4" t="s">
        <v>89</v>
      </c>
      <c r="C18" s="9">
        <v>201300</v>
      </c>
      <c r="D18" s="9">
        <v>211300</v>
      </c>
      <c r="E18" s="9">
        <v>198158.14</v>
      </c>
      <c r="F18" s="10">
        <f t="shared" si="0"/>
        <v>0.93780473260766684</v>
      </c>
    </row>
    <row r="19" spans="1:6" x14ac:dyDescent="0.25">
      <c r="A19" s="72" t="s">
        <v>246</v>
      </c>
      <c r="B19" s="4" t="s">
        <v>247</v>
      </c>
      <c r="C19" s="9">
        <v>20400</v>
      </c>
      <c r="D19" s="9">
        <v>20400</v>
      </c>
      <c r="E19" s="9">
        <v>18558.009999999998</v>
      </c>
      <c r="F19" s="10">
        <f t="shared" si="0"/>
        <v>0.90970637254901954</v>
      </c>
    </row>
    <row r="20" spans="1:6" x14ac:dyDescent="0.25">
      <c r="A20" s="72" t="s">
        <v>248</v>
      </c>
      <c r="B20" s="4" t="s">
        <v>249</v>
      </c>
      <c r="C20" s="9">
        <v>3000</v>
      </c>
      <c r="D20" s="9">
        <v>2000</v>
      </c>
      <c r="E20" s="9">
        <v>1722.55</v>
      </c>
      <c r="F20" s="10">
        <f t="shared" si="0"/>
        <v>0.86127500000000001</v>
      </c>
    </row>
    <row r="21" spans="1:6" x14ac:dyDescent="0.25">
      <c r="A21" s="72" t="s">
        <v>258</v>
      </c>
      <c r="B21" s="4" t="s">
        <v>259</v>
      </c>
      <c r="C21" s="9">
        <v>100</v>
      </c>
      <c r="D21" s="9">
        <v>100</v>
      </c>
      <c r="E21" s="9">
        <v>0</v>
      </c>
      <c r="F21" s="10">
        <f t="shared" si="0"/>
        <v>0</v>
      </c>
    </row>
    <row r="22" spans="1:6" x14ac:dyDescent="0.25">
      <c r="A22" s="72" t="s">
        <v>260</v>
      </c>
      <c r="B22" s="4" t="s">
        <v>261</v>
      </c>
      <c r="C22" s="9">
        <v>100</v>
      </c>
      <c r="D22" s="9">
        <v>100</v>
      </c>
      <c r="E22" s="9">
        <v>0</v>
      </c>
      <c r="F22" s="10">
        <f t="shared" si="0"/>
        <v>0</v>
      </c>
    </row>
    <row r="23" spans="1:6" x14ac:dyDescent="0.25">
      <c r="A23" s="72" t="s">
        <v>262</v>
      </c>
      <c r="B23" s="4" t="s">
        <v>263</v>
      </c>
      <c r="C23" s="9">
        <v>2000</v>
      </c>
      <c r="D23" s="9">
        <v>500</v>
      </c>
      <c r="E23" s="9">
        <v>0</v>
      </c>
      <c r="F23" s="10">
        <f t="shared" si="0"/>
        <v>0</v>
      </c>
    </row>
    <row r="24" spans="1:6" x14ac:dyDescent="0.25">
      <c r="A24" s="72" t="s">
        <v>264</v>
      </c>
      <c r="B24" s="4" t="s">
        <v>160</v>
      </c>
      <c r="C24" s="9">
        <v>100</v>
      </c>
      <c r="D24" s="9">
        <v>100</v>
      </c>
      <c r="E24" s="9">
        <v>0</v>
      </c>
      <c r="F24" s="10">
        <f t="shared" si="0"/>
        <v>0</v>
      </c>
    </row>
    <row r="25" spans="1:6" x14ac:dyDescent="0.25">
      <c r="A25" s="72" t="s">
        <v>265</v>
      </c>
      <c r="B25" s="4" t="s">
        <v>266</v>
      </c>
      <c r="C25" s="9">
        <v>50</v>
      </c>
      <c r="D25" s="9">
        <v>50</v>
      </c>
      <c r="E25" s="9">
        <v>0</v>
      </c>
      <c r="F25" s="10">
        <f t="shared" si="0"/>
        <v>0</v>
      </c>
    </row>
    <row r="26" spans="1:6" x14ac:dyDescent="0.25">
      <c r="A26" s="71" t="s">
        <v>267</v>
      </c>
      <c r="B26" s="69" t="s">
        <v>268</v>
      </c>
      <c r="C26" s="24">
        <f t="shared" ref="C26:D26" si="1">SUM(C27:C32)</f>
        <v>28613.22</v>
      </c>
      <c r="D26" s="24">
        <f t="shared" si="1"/>
        <v>27778.07</v>
      </c>
      <c r="E26" s="24">
        <f>SUM(E27:E32)</f>
        <v>21261.800000000003</v>
      </c>
      <c r="F26" s="25">
        <f t="shared" si="0"/>
        <v>0.76541674781581304</v>
      </c>
    </row>
    <row r="27" spans="1:6" x14ac:dyDescent="0.25">
      <c r="A27" s="72" t="s">
        <v>269</v>
      </c>
      <c r="B27" s="4" t="s">
        <v>270</v>
      </c>
      <c r="C27" s="9">
        <v>2023</v>
      </c>
      <c r="D27" s="9">
        <v>3385.29</v>
      </c>
      <c r="E27" s="9">
        <v>2460.02</v>
      </c>
      <c r="F27" s="10">
        <f t="shared" si="0"/>
        <v>0.7266792505221118</v>
      </c>
    </row>
    <row r="28" spans="1:6" x14ac:dyDescent="0.25">
      <c r="A28" s="72" t="s">
        <v>271</v>
      </c>
      <c r="B28" s="4" t="s">
        <v>272</v>
      </c>
      <c r="C28" s="9">
        <v>1080</v>
      </c>
      <c r="D28" s="9">
        <v>1868.31</v>
      </c>
      <c r="E28" s="9">
        <v>534.30999999999995</v>
      </c>
      <c r="F28" s="10">
        <f t="shared" si="0"/>
        <v>0.28598573041947001</v>
      </c>
    </row>
    <row r="29" spans="1:6" x14ac:dyDescent="0.25">
      <c r="A29" s="72" t="s">
        <v>273</v>
      </c>
      <c r="B29" s="4" t="s">
        <v>274</v>
      </c>
      <c r="C29" s="9">
        <v>464</v>
      </c>
      <c r="D29" s="9">
        <v>724.36</v>
      </c>
      <c r="E29" s="9">
        <v>724.36</v>
      </c>
      <c r="F29" s="10">
        <f t="shared" si="0"/>
        <v>1</v>
      </c>
    </row>
    <row r="30" spans="1:6" x14ac:dyDescent="0.25">
      <c r="A30" s="72" t="s">
        <v>277</v>
      </c>
      <c r="B30" s="4" t="s">
        <v>278</v>
      </c>
      <c r="C30" s="9">
        <v>20641.22</v>
      </c>
      <c r="D30" s="9">
        <v>17264.37</v>
      </c>
      <c r="E30" s="9">
        <v>14834.37</v>
      </c>
      <c r="F30" s="10">
        <f t="shared" si="0"/>
        <v>0.85924768757852166</v>
      </c>
    </row>
    <row r="31" spans="1:6" x14ac:dyDescent="0.25">
      <c r="A31" s="72" t="s">
        <v>275</v>
      </c>
      <c r="B31" s="4" t="s">
        <v>276</v>
      </c>
      <c r="C31" s="9">
        <v>3978.05</v>
      </c>
      <c r="D31" s="9">
        <v>4108.79</v>
      </c>
      <c r="E31" s="9">
        <v>2708.74</v>
      </c>
      <c r="F31" s="10">
        <f t="shared" si="0"/>
        <v>0.65925491446386886</v>
      </c>
    </row>
    <row r="32" spans="1:6" x14ac:dyDescent="0.25">
      <c r="A32" s="72" t="s">
        <v>279</v>
      </c>
      <c r="B32" s="4" t="s">
        <v>280</v>
      </c>
      <c r="C32" s="9">
        <v>426.95</v>
      </c>
      <c r="D32" s="9">
        <v>426.95</v>
      </c>
      <c r="E32" s="9">
        <v>0</v>
      </c>
      <c r="F32" s="10">
        <f t="shared" si="0"/>
        <v>0</v>
      </c>
    </row>
    <row r="33" spans="1:6" x14ac:dyDescent="0.25">
      <c r="A33" s="71" t="s">
        <v>281</v>
      </c>
      <c r="B33" s="69" t="s">
        <v>282</v>
      </c>
      <c r="C33" s="24">
        <f t="shared" ref="C33:D33" si="2">SUM(C34:C93)</f>
        <v>295307.51999999996</v>
      </c>
      <c r="D33" s="24">
        <f t="shared" si="2"/>
        <v>320072.93000000005</v>
      </c>
      <c r="E33" s="24">
        <f>SUM(E34:E93)</f>
        <v>269830.33999999997</v>
      </c>
      <c r="F33" s="25">
        <f t="shared" si="0"/>
        <v>0.84302768122252614</v>
      </c>
    </row>
    <row r="34" spans="1:6" x14ac:dyDescent="0.25">
      <c r="A34" s="72" t="s">
        <v>285</v>
      </c>
      <c r="B34" s="4" t="s">
        <v>286</v>
      </c>
      <c r="C34" s="9">
        <v>2787.15</v>
      </c>
      <c r="D34" s="9">
        <v>3013</v>
      </c>
      <c r="E34" s="9">
        <v>2823</v>
      </c>
      <c r="F34" s="10">
        <f t="shared" si="0"/>
        <v>0.93693992698307338</v>
      </c>
    </row>
    <row r="35" spans="1:6" x14ac:dyDescent="0.25">
      <c r="A35" s="72" t="s">
        <v>349</v>
      </c>
      <c r="B35" s="4" t="s">
        <v>350</v>
      </c>
      <c r="C35" s="9">
        <v>790</v>
      </c>
      <c r="D35" s="9">
        <v>1410</v>
      </c>
      <c r="E35" s="9">
        <v>920</v>
      </c>
      <c r="F35" s="10">
        <f t="shared" si="0"/>
        <v>0.65248226950354615</v>
      </c>
    </row>
    <row r="36" spans="1:6" x14ac:dyDescent="0.25">
      <c r="A36" s="72" t="s">
        <v>287</v>
      </c>
      <c r="B36" s="4" t="s">
        <v>288</v>
      </c>
      <c r="C36" s="9">
        <v>2705.12</v>
      </c>
      <c r="D36" s="9">
        <v>2661.65</v>
      </c>
      <c r="E36" s="9">
        <v>2661.65</v>
      </c>
      <c r="F36" s="10">
        <f t="shared" si="0"/>
        <v>1</v>
      </c>
    </row>
    <row r="37" spans="1:6" x14ac:dyDescent="0.25">
      <c r="A37" s="72" t="s">
        <v>390</v>
      </c>
      <c r="B37" s="4" t="s">
        <v>391</v>
      </c>
      <c r="C37" s="9">
        <v>200</v>
      </c>
      <c r="D37" s="9">
        <v>200</v>
      </c>
      <c r="E37" s="9">
        <v>68.48</v>
      </c>
      <c r="F37" s="10">
        <f t="shared" si="0"/>
        <v>0.34240000000000004</v>
      </c>
    </row>
    <row r="38" spans="1:6" x14ac:dyDescent="0.25">
      <c r="A38" s="72" t="s">
        <v>289</v>
      </c>
      <c r="B38" s="4" t="s">
        <v>290</v>
      </c>
      <c r="C38" s="9">
        <v>531</v>
      </c>
      <c r="D38" s="9">
        <v>583.33000000000004</v>
      </c>
      <c r="E38" s="9">
        <v>553.33000000000004</v>
      </c>
      <c r="F38" s="10">
        <f t="shared" si="0"/>
        <v>0.94857113469219823</v>
      </c>
    </row>
    <row r="39" spans="1:6" x14ac:dyDescent="0.25">
      <c r="A39" s="72" t="s">
        <v>386</v>
      </c>
      <c r="B39" s="4" t="s">
        <v>387</v>
      </c>
      <c r="C39" s="9">
        <v>8000</v>
      </c>
      <c r="D39" s="9">
        <v>13000</v>
      </c>
      <c r="E39" s="9">
        <v>6073.27</v>
      </c>
      <c r="F39" s="10">
        <f t="shared" si="0"/>
        <v>0.46717461538461541</v>
      </c>
    </row>
    <row r="40" spans="1:6" x14ac:dyDescent="0.25">
      <c r="A40" s="72" t="s">
        <v>388</v>
      </c>
      <c r="B40" s="4" t="s">
        <v>389</v>
      </c>
      <c r="C40" s="9">
        <v>23000</v>
      </c>
      <c r="D40" s="9">
        <v>30800</v>
      </c>
      <c r="E40" s="9">
        <v>18694.8</v>
      </c>
      <c r="F40" s="10">
        <f t="shared" si="0"/>
        <v>0.60697402597402594</v>
      </c>
    </row>
    <row r="41" spans="1:6" x14ac:dyDescent="0.25">
      <c r="A41" s="72" t="s">
        <v>351</v>
      </c>
      <c r="B41" s="4" t="s">
        <v>352</v>
      </c>
      <c r="C41" s="9">
        <v>2733</v>
      </c>
      <c r="D41" s="9">
        <v>2699</v>
      </c>
      <c r="E41" s="9">
        <v>391.79</v>
      </c>
      <c r="F41" s="10">
        <f t="shared" si="0"/>
        <v>0.14516117080400148</v>
      </c>
    </row>
    <row r="42" spans="1:6" x14ac:dyDescent="0.25">
      <c r="A42" s="72" t="s">
        <v>291</v>
      </c>
      <c r="B42" s="4" t="s">
        <v>292</v>
      </c>
      <c r="C42" s="9">
        <v>6779.75</v>
      </c>
      <c r="D42" s="9">
        <v>10624.5</v>
      </c>
      <c r="E42" s="9">
        <v>6264.5</v>
      </c>
      <c r="F42" s="10">
        <f t="shared" si="0"/>
        <v>0.58962774718810296</v>
      </c>
    </row>
    <row r="43" spans="1:6" x14ac:dyDescent="0.25">
      <c r="A43" s="72" t="s">
        <v>353</v>
      </c>
      <c r="B43" s="4" t="s">
        <v>354</v>
      </c>
      <c r="C43" s="9">
        <v>1728.24</v>
      </c>
      <c r="D43" s="9">
        <v>1130</v>
      </c>
      <c r="E43" s="9">
        <v>130</v>
      </c>
      <c r="F43" s="10">
        <f t="shared" si="0"/>
        <v>0.11504424778761062</v>
      </c>
    </row>
    <row r="44" spans="1:6" x14ac:dyDescent="0.25">
      <c r="A44" s="72" t="s">
        <v>293</v>
      </c>
      <c r="B44" s="4" t="s">
        <v>294</v>
      </c>
      <c r="C44" s="9">
        <v>1507</v>
      </c>
      <c r="D44" s="9">
        <v>2261.1999999999998</v>
      </c>
      <c r="E44" s="9">
        <v>2218.1799999999998</v>
      </c>
      <c r="F44" s="10">
        <f t="shared" si="0"/>
        <v>0.98097470369715201</v>
      </c>
    </row>
    <row r="45" spans="1:6" x14ac:dyDescent="0.25">
      <c r="A45" s="72" t="s">
        <v>295</v>
      </c>
      <c r="B45" s="4" t="s">
        <v>296</v>
      </c>
      <c r="C45" s="9">
        <v>3058</v>
      </c>
      <c r="D45" s="9">
        <v>2209.9499999999998</v>
      </c>
      <c r="E45" s="9">
        <v>2315.59</v>
      </c>
      <c r="F45" s="10">
        <f t="shared" si="0"/>
        <v>1.0478019864702823</v>
      </c>
    </row>
    <row r="46" spans="1:6" x14ac:dyDescent="0.25">
      <c r="A46" s="72" t="s">
        <v>297</v>
      </c>
      <c r="B46" s="4" t="s">
        <v>298</v>
      </c>
      <c r="C46" s="9">
        <v>1993.82</v>
      </c>
      <c r="D46" s="9">
        <v>2465.08</v>
      </c>
      <c r="E46" s="9">
        <v>2281.81</v>
      </c>
      <c r="F46" s="10">
        <f t="shared" si="0"/>
        <v>0.92565352848589089</v>
      </c>
    </row>
    <row r="47" spans="1:6" x14ac:dyDescent="0.25">
      <c r="A47" s="72" t="s">
        <v>299</v>
      </c>
      <c r="B47" s="4" t="s">
        <v>300</v>
      </c>
      <c r="C47" s="9">
        <v>1391</v>
      </c>
      <c r="D47" s="9">
        <v>1720.08</v>
      </c>
      <c r="E47" s="9">
        <v>2201.3200000000002</v>
      </c>
      <c r="F47" s="10">
        <f t="shared" si="0"/>
        <v>1.2797776847588487</v>
      </c>
    </row>
    <row r="48" spans="1:6" x14ac:dyDescent="0.25">
      <c r="A48" s="72" t="s">
        <v>301</v>
      </c>
      <c r="B48" s="4" t="s">
        <v>302</v>
      </c>
      <c r="C48" s="9">
        <v>3788</v>
      </c>
      <c r="D48" s="9">
        <v>4230.57</v>
      </c>
      <c r="E48" s="9">
        <v>4230.57</v>
      </c>
      <c r="F48" s="10">
        <f t="shared" si="0"/>
        <v>1</v>
      </c>
    </row>
    <row r="49" spans="1:6" x14ac:dyDescent="0.25">
      <c r="A49" s="72" t="s">
        <v>303</v>
      </c>
      <c r="B49" s="4" t="s">
        <v>304</v>
      </c>
      <c r="C49" s="9">
        <v>5666.29</v>
      </c>
      <c r="D49" s="9">
        <v>4919.55</v>
      </c>
      <c r="E49" s="9">
        <v>3114.06</v>
      </c>
      <c r="F49" s="10">
        <f t="shared" si="0"/>
        <v>0.63299692045004108</v>
      </c>
    </row>
    <row r="50" spans="1:6" x14ac:dyDescent="0.25">
      <c r="A50" s="72" t="s">
        <v>305</v>
      </c>
      <c r="B50" s="4" t="s">
        <v>306</v>
      </c>
      <c r="C50" s="9">
        <v>1183</v>
      </c>
      <c r="D50" s="9">
        <v>1049.24</v>
      </c>
      <c r="E50" s="9">
        <v>335.74</v>
      </c>
      <c r="F50" s="10">
        <f t="shared" si="0"/>
        <v>0.31998398841065917</v>
      </c>
    </row>
    <row r="51" spans="1:6" x14ac:dyDescent="0.25">
      <c r="A51" s="72" t="s">
        <v>307</v>
      </c>
      <c r="B51" s="4" t="s">
        <v>308</v>
      </c>
      <c r="C51" s="9">
        <v>6716</v>
      </c>
      <c r="D51" s="9">
        <v>7534.96</v>
      </c>
      <c r="E51" s="9">
        <v>7537.81</v>
      </c>
      <c r="F51" s="10">
        <f t="shared" si="0"/>
        <v>1.0003782369116758</v>
      </c>
    </row>
    <row r="52" spans="1:6" x14ac:dyDescent="0.25">
      <c r="A52" s="72" t="s">
        <v>309</v>
      </c>
      <c r="B52" s="4" t="s">
        <v>310</v>
      </c>
      <c r="C52" s="9">
        <v>18084</v>
      </c>
      <c r="D52" s="9">
        <v>16193.95</v>
      </c>
      <c r="E52" s="9">
        <v>16916.830000000002</v>
      </c>
      <c r="F52" s="10">
        <f t="shared" si="0"/>
        <v>1.0446388929198869</v>
      </c>
    </row>
    <row r="53" spans="1:6" x14ac:dyDescent="0.25">
      <c r="A53" s="72" t="s">
        <v>355</v>
      </c>
      <c r="B53" s="4" t="s">
        <v>356</v>
      </c>
      <c r="C53" s="9">
        <v>7225.52</v>
      </c>
      <c r="D53" s="9">
        <v>5200.74</v>
      </c>
      <c r="E53" s="9">
        <v>3492.96</v>
      </c>
      <c r="F53" s="10">
        <f t="shared" si="0"/>
        <v>0.67162749916358055</v>
      </c>
    </row>
    <row r="54" spans="1:6" x14ac:dyDescent="0.25">
      <c r="A54" s="72" t="s">
        <v>357</v>
      </c>
      <c r="B54" s="4" t="s">
        <v>103</v>
      </c>
      <c r="C54" s="9">
        <v>663</v>
      </c>
      <c r="D54" s="9">
        <v>1063</v>
      </c>
      <c r="E54" s="9">
        <v>276.89</v>
      </c>
      <c r="F54" s="10">
        <f t="shared" si="0"/>
        <v>0.26047977422389462</v>
      </c>
    </row>
    <row r="55" spans="1:6" x14ac:dyDescent="0.25">
      <c r="A55" s="72" t="s">
        <v>311</v>
      </c>
      <c r="B55" s="4" t="s">
        <v>312</v>
      </c>
      <c r="C55" s="9">
        <v>1767</v>
      </c>
      <c r="D55" s="9">
        <v>1950.05</v>
      </c>
      <c r="E55" s="9">
        <v>1936.79</v>
      </c>
      <c r="F55" s="10">
        <f t="shared" si="0"/>
        <v>0.9932001743545037</v>
      </c>
    </row>
    <row r="56" spans="1:6" x14ac:dyDescent="0.25">
      <c r="A56" s="72" t="s">
        <v>313</v>
      </c>
      <c r="B56" s="4" t="s">
        <v>314</v>
      </c>
      <c r="C56" s="9">
        <v>451</v>
      </c>
      <c r="D56" s="9">
        <v>553.51</v>
      </c>
      <c r="E56" s="9">
        <v>553.51</v>
      </c>
      <c r="F56" s="10">
        <f t="shared" si="0"/>
        <v>1</v>
      </c>
    </row>
    <row r="57" spans="1:6" x14ac:dyDescent="0.25">
      <c r="A57" s="72" t="s">
        <v>315</v>
      </c>
      <c r="B57" s="4" t="s">
        <v>316</v>
      </c>
      <c r="C57" s="9">
        <v>29806</v>
      </c>
      <c r="D57" s="9">
        <v>29193.13</v>
      </c>
      <c r="E57" s="9">
        <v>29193.13</v>
      </c>
      <c r="F57" s="10">
        <f t="shared" si="0"/>
        <v>1</v>
      </c>
    </row>
    <row r="58" spans="1:6" x14ac:dyDescent="0.25">
      <c r="A58" s="72" t="s">
        <v>317</v>
      </c>
      <c r="B58" s="4" t="s">
        <v>318</v>
      </c>
      <c r="C58" s="9">
        <v>254.88</v>
      </c>
      <c r="D58" s="9">
        <v>254.88</v>
      </c>
      <c r="E58" s="9">
        <v>254.88</v>
      </c>
      <c r="F58" s="10">
        <f t="shared" si="0"/>
        <v>1</v>
      </c>
    </row>
    <row r="59" spans="1:6" x14ac:dyDescent="0.25">
      <c r="A59" s="72" t="s">
        <v>319</v>
      </c>
      <c r="B59" s="4" t="s">
        <v>320</v>
      </c>
      <c r="C59" s="9">
        <v>700</v>
      </c>
      <c r="D59" s="9">
        <v>700</v>
      </c>
      <c r="E59" s="9">
        <v>700</v>
      </c>
      <c r="F59" s="10">
        <f t="shared" si="0"/>
        <v>1</v>
      </c>
    </row>
    <row r="60" spans="1:6" x14ac:dyDescent="0.25">
      <c r="A60" s="72" t="s">
        <v>358</v>
      </c>
      <c r="B60" s="4" t="s">
        <v>359</v>
      </c>
      <c r="C60" s="9">
        <v>30</v>
      </c>
      <c r="D60" s="9">
        <v>30</v>
      </c>
      <c r="E60" s="9">
        <v>0</v>
      </c>
      <c r="F60" s="10">
        <f t="shared" si="0"/>
        <v>0</v>
      </c>
    </row>
    <row r="61" spans="1:6" x14ac:dyDescent="0.25">
      <c r="A61" s="72" t="s">
        <v>321</v>
      </c>
      <c r="B61" s="4" t="s">
        <v>322</v>
      </c>
      <c r="C61" s="9">
        <v>1743</v>
      </c>
      <c r="D61" s="9">
        <v>2294.1999999999998</v>
      </c>
      <c r="E61" s="9">
        <v>2294.1999999999998</v>
      </c>
      <c r="F61" s="10">
        <f t="shared" si="0"/>
        <v>1</v>
      </c>
    </row>
    <row r="62" spans="1:6" x14ac:dyDescent="0.25">
      <c r="A62" s="72" t="s">
        <v>323</v>
      </c>
      <c r="B62" s="4" t="s">
        <v>324</v>
      </c>
      <c r="C62" s="9">
        <v>2319.0300000000002</v>
      </c>
      <c r="D62" s="9">
        <v>2980.21</v>
      </c>
      <c r="E62" s="9">
        <v>2980.21</v>
      </c>
      <c r="F62" s="10">
        <f t="shared" si="0"/>
        <v>1</v>
      </c>
    </row>
    <row r="63" spans="1:6" x14ac:dyDescent="0.25">
      <c r="A63" s="72" t="s">
        <v>325</v>
      </c>
      <c r="B63" s="4" t="s">
        <v>326</v>
      </c>
      <c r="C63" s="9">
        <v>166</v>
      </c>
      <c r="D63" s="9">
        <v>165.9</v>
      </c>
      <c r="E63" s="9">
        <v>165.9</v>
      </c>
      <c r="F63" s="10">
        <f t="shared" si="0"/>
        <v>1</v>
      </c>
    </row>
    <row r="64" spans="1:6" x14ac:dyDescent="0.25">
      <c r="A64" s="72" t="s">
        <v>327</v>
      </c>
      <c r="B64" s="4" t="s">
        <v>328</v>
      </c>
      <c r="C64" s="9">
        <v>519.61</v>
      </c>
      <c r="D64" s="9">
        <v>738.64</v>
      </c>
      <c r="E64" s="9">
        <v>772.17</v>
      </c>
      <c r="F64" s="10">
        <f t="shared" si="0"/>
        <v>1.0453942380591357</v>
      </c>
    </row>
    <row r="65" spans="1:6" x14ac:dyDescent="0.25">
      <c r="A65" s="72" t="s">
        <v>329</v>
      </c>
      <c r="B65" s="4" t="s">
        <v>330</v>
      </c>
      <c r="C65" s="9">
        <v>3901.21</v>
      </c>
      <c r="D65" s="9">
        <v>3901.2</v>
      </c>
      <c r="E65" s="9">
        <v>3901.2</v>
      </c>
      <c r="F65" s="10">
        <f t="shared" si="0"/>
        <v>1</v>
      </c>
    </row>
    <row r="66" spans="1:6" x14ac:dyDescent="0.25">
      <c r="A66" s="72" t="s">
        <v>331</v>
      </c>
      <c r="B66" s="4" t="s">
        <v>332</v>
      </c>
      <c r="C66" s="9">
        <v>4300</v>
      </c>
      <c r="D66" s="9">
        <v>4027.6</v>
      </c>
      <c r="E66" s="9">
        <v>3927.6</v>
      </c>
      <c r="F66" s="10">
        <f t="shared" si="0"/>
        <v>0.97517131790644551</v>
      </c>
    </row>
    <row r="67" spans="1:6" x14ac:dyDescent="0.25">
      <c r="A67" s="72" t="s">
        <v>382</v>
      </c>
      <c r="B67" s="4" t="s">
        <v>383</v>
      </c>
      <c r="C67" s="9">
        <v>100</v>
      </c>
      <c r="D67" s="9">
        <v>100</v>
      </c>
      <c r="E67" s="9">
        <v>0</v>
      </c>
      <c r="F67" s="10">
        <f t="shared" si="0"/>
        <v>0</v>
      </c>
    </row>
    <row r="68" spans="1:6" x14ac:dyDescent="0.25">
      <c r="A68" s="72" t="s">
        <v>248</v>
      </c>
      <c r="B68" s="4" t="s">
        <v>249</v>
      </c>
      <c r="C68" s="9">
        <v>1738.61</v>
      </c>
      <c r="D68" s="9">
        <v>1292.6400000000001</v>
      </c>
      <c r="E68" s="9">
        <v>792.64</v>
      </c>
      <c r="F68" s="10">
        <f t="shared" si="0"/>
        <v>0.61319470231464279</v>
      </c>
    </row>
    <row r="69" spans="1:6" x14ac:dyDescent="0.25">
      <c r="A69" s="72" t="s">
        <v>258</v>
      </c>
      <c r="B69" s="4" t="s">
        <v>259</v>
      </c>
      <c r="C69" s="9">
        <v>33</v>
      </c>
      <c r="D69" s="9">
        <v>33</v>
      </c>
      <c r="E69" s="9">
        <v>0</v>
      </c>
      <c r="F69" s="10">
        <f t="shared" si="0"/>
        <v>0</v>
      </c>
    </row>
    <row r="70" spans="1:6" x14ac:dyDescent="0.25">
      <c r="A70" s="72" t="s">
        <v>333</v>
      </c>
      <c r="B70" s="4" t="s">
        <v>334</v>
      </c>
      <c r="C70" s="9">
        <v>1755.68</v>
      </c>
      <c r="D70" s="9">
        <v>1631.81</v>
      </c>
      <c r="E70" s="9">
        <v>1100.92</v>
      </c>
      <c r="F70" s="10">
        <f t="shared" si="0"/>
        <v>0.67466187852752468</v>
      </c>
    </row>
    <row r="71" spans="1:6" x14ac:dyDescent="0.25">
      <c r="A71" s="72" t="s">
        <v>335</v>
      </c>
      <c r="B71" s="4" t="s">
        <v>336</v>
      </c>
      <c r="C71" s="9">
        <v>2037.15</v>
      </c>
      <c r="D71" s="9">
        <v>1759.51</v>
      </c>
      <c r="E71" s="9">
        <v>1759.51</v>
      </c>
      <c r="F71" s="10">
        <f t="shared" ref="F71:F93" si="3">E71/D71</f>
        <v>1</v>
      </c>
    </row>
    <row r="72" spans="1:6" x14ac:dyDescent="0.25">
      <c r="A72" s="72" t="s">
        <v>337</v>
      </c>
      <c r="B72" s="4" t="s">
        <v>338</v>
      </c>
      <c r="C72" s="9">
        <v>685.73</v>
      </c>
      <c r="D72" s="9">
        <v>237.5</v>
      </c>
      <c r="E72" s="9">
        <v>137.5</v>
      </c>
      <c r="F72" s="10">
        <f t="shared" si="3"/>
        <v>0.57894736842105265</v>
      </c>
    </row>
    <row r="73" spans="1:6" x14ac:dyDescent="0.25">
      <c r="A73" s="72" t="s">
        <v>360</v>
      </c>
      <c r="B73" s="4" t="s">
        <v>361</v>
      </c>
      <c r="C73" s="9">
        <v>65</v>
      </c>
      <c r="D73" s="9">
        <v>65</v>
      </c>
      <c r="E73" s="9">
        <v>0</v>
      </c>
      <c r="F73" s="10">
        <f t="shared" si="3"/>
        <v>0</v>
      </c>
    </row>
    <row r="74" spans="1:6" x14ac:dyDescent="0.25">
      <c r="A74" s="72" t="s">
        <v>362</v>
      </c>
      <c r="B74" s="4" t="s">
        <v>363</v>
      </c>
      <c r="C74" s="9">
        <v>1462</v>
      </c>
      <c r="D74" s="9">
        <v>500</v>
      </c>
      <c r="E74" s="9">
        <v>192.36</v>
      </c>
      <c r="F74" s="10">
        <f t="shared" si="3"/>
        <v>0.38472000000000001</v>
      </c>
    </row>
    <row r="75" spans="1:6" x14ac:dyDescent="0.25">
      <c r="A75" s="72" t="s">
        <v>364</v>
      </c>
      <c r="B75" s="4" t="s">
        <v>365</v>
      </c>
      <c r="C75" s="9">
        <v>66</v>
      </c>
      <c r="D75" s="9">
        <v>66</v>
      </c>
      <c r="E75" s="9">
        <v>0</v>
      </c>
      <c r="F75" s="10">
        <f t="shared" si="3"/>
        <v>0</v>
      </c>
    </row>
    <row r="76" spans="1:6" x14ac:dyDescent="0.25">
      <c r="A76" s="72" t="s">
        <v>339</v>
      </c>
      <c r="B76" s="4" t="s">
        <v>340</v>
      </c>
      <c r="C76" s="9">
        <v>663</v>
      </c>
      <c r="D76" s="9">
        <v>663</v>
      </c>
      <c r="E76" s="9">
        <v>663</v>
      </c>
      <c r="F76" s="10">
        <f t="shared" si="3"/>
        <v>1</v>
      </c>
    </row>
    <row r="77" spans="1:6" x14ac:dyDescent="0.25">
      <c r="A77" s="72" t="s">
        <v>341</v>
      </c>
      <c r="B77" s="4" t="s">
        <v>342</v>
      </c>
      <c r="C77" s="9">
        <v>787.5</v>
      </c>
      <c r="D77" s="9">
        <v>900</v>
      </c>
      <c r="E77" s="9">
        <v>828.25</v>
      </c>
      <c r="F77" s="10">
        <f t="shared" si="3"/>
        <v>0.92027777777777775</v>
      </c>
    </row>
    <row r="78" spans="1:6" x14ac:dyDescent="0.25">
      <c r="A78" s="72" t="s">
        <v>366</v>
      </c>
      <c r="B78" s="4" t="s">
        <v>367</v>
      </c>
      <c r="C78" s="9">
        <v>3066</v>
      </c>
      <c r="D78" s="9">
        <v>12066</v>
      </c>
      <c r="E78" s="9">
        <v>2245.3200000000002</v>
      </c>
      <c r="F78" s="10">
        <f t="shared" si="3"/>
        <v>0.18608652411735457</v>
      </c>
    </row>
    <row r="79" spans="1:6" x14ac:dyDescent="0.25">
      <c r="A79" s="72" t="s">
        <v>368</v>
      </c>
      <c r="B79" s="4" t="s">
        <v>369</v>
      </c>
      <c r="C79" s="9">
        <v>1330</v>
      </c>
      <c r="D79" s="9">
        <v>1330</v>
      </c>
      <c r="E79" s="9">
        <v>910.11</v>
      </c>
      <c r="F79" s="10">
        <f t="shared" si="3"/>
        <v>0.68429323308270673</v>
      </c>
    </row>
    <row r="80" spans="1:6" x14ac:dyDescent="0.25">
      <c r="A80" s="72" t="s">
        <v>343</v>
      </c>
      <c r="B80" s="4" t="s">
        <v>157</v>
      </c>
      <c r="C80" s="9">
        <v>1575.71</v>
      </c>
      <c r="D80" s="9">
        <v>1600</v>
      </c>
      <c r="E80" s="9">
        <v>1007.68</v>
      </c>
      <c r="F80" s="10">
        <f t="shared" si="3"/>
        <v>0.62979999999999992</v>
      </c>
    </row>
    <row r="81" spans="1:6" x14ac:dyDescent="0.25">
      <c r="A81" s="72" t="s">
        <v>344</v>
      </c>
      <c r="B81" s="4" t="s">
        <v>345</v>
      </c>
      <c r="C81" s="9">
        <v>152</v>
      </c>
      <c r="D81" s="9">
        <v>93.09</v>
      </c>
      <c r="E81" s="9">
        <v>78.09</v>
      </c>
      <c r="F81" s="10">
        <f t="shared" si="3"/>
        <v>0.83886561392201098</v>
      </c>
    </row>
    <row r="82" spans="1:6" x14ac:dyDescent="0.25">
      <c r="A82" s="72" t="s">
        <v>260</v>
      </c>
      <c r="B82" s="4" t="s">
        <v>261</v>
      </c>
      <c r="C82" s="9">
        <v>66</v>
      </c>
      <c r="D82" s="9">
        <v>66</v>
      </c>
      <c r="E82" s="9">
        <v>0</v>
      </c>
      <c r="F82" s="10">
        <f t="shared" si="3"/>
        <v>0</v>
      </c>
    </row>
    <row r="83" spans="1:6" x14ac:dyDescent="0.25">
      <c r="A83" s="72" t="s">
        <v>370</v>
      </c>
      <c r="B83" s="4" t="s">
        <v>371</v>
      </c>
      <c r="C83" s="9">
        <v>33</v>
      </c>
      <c r="D83" s="9">
        <v>33</v>
      </c>
      <c r="E83" s="9">
        <v>0</v>
      </c>
      <c r="F83" s="10">
        <f t="shared" si="3"/>
        <v>0</v>
      </c>
    </row>
    <row r="84" spans="1:6" x14ac:dyDescent="0.25">
      <c r="A84" s="72" t="s">
        <v>372</v>
      </c>
      <c r="B84" s="4" t="s">
        <v>373</v>
      </c>
      <c r="C84" s="9">
        <v>106</v>
      </c>
      <c r="D84" s="9">
        <v>27</v>
      </c>
      <c r="E84" s="9">
        <v>27</v>
      </c>
      <c r="F84" s="10">
        <f t="shared" si="3"/>
        <v>1</v>
      </c>
    </row>
    <row r="85" spans="1:6" x14ac:dyDescent="0.25">
      <c r="A85" s="72" t="s">
        <v>374</v>
      </c>
      <c r="B85" s="4" t="s">
        <v>375</v>
      </c>
      <c r="C85" s="9">
        <v>265</v>
      </c>
      <c r="D85" s="9">
        <v>151.06</v>
      </c>
      <c r="E85" s="9">
        <v>151.06</v>
      </c>
      <c r="F85" s="10">
        <f t="shared" si="3"/>
        <v>1</v>
      </c>
    </row>
    <row r="86" spans="1:6" x14ac:dyDescent="0.25">
      <c r="A86" s="72" t="s">
        <v>346</v>
      </c>
      <c r="B86" s="4" t="s">
        <v>155</v>
      </c>
      <c r="C86" s="9">
        <v>1920</v>
      </c>
      <c r="D86" s="9">
        <v>3072.31</v>
      </c>
      <c r="E86" s="9">
        <v>2237.79</v>
      </c>
      <c r="F86" s="10">
        <f t="shared" si="3"/>
        <v>0.72837376436622603</v>
      </c>
    </row>
    <row r="87" spans="1:6" x14ac:dyDescent="0.25">
      <c r="A87" s="72" t="s">
        <v>347</v>
      </c>
      <c r="B87" s="4" t="s">
        <v>348</v>
      </c>
      <c r="C87" s="9">
        <v>388.52</v>
      </c>
      <c r="D87" s="9">
        <v>430.89</v>
      </c>
      <c r="E87" s="9">
        <v>330.89</v>
      </c>
      <c r="F87" s="10">
        <f t="shared" si="3"/>
        <v>0.76792220752396201</v>
      </c>
    </row>
    <row r="88" spans="1:6" x14ac:dyDescent="0.25">
      <c r="A88" s="72">
        <v>34339</v>
      </c>
      <c r="B88" s="4" t="s">
        <v>266</v>
      </c>
      <c r="C88" s="9">
        <v>0</v>
      </c>
      <c r="D88" s="9">
        <v>50</v>
      </c>
      <c r="E88" s="9">
        <v>0</v>
      </c>
      <c r="F88" s="10">
        <f t="shared" si="3"/>
        <v>0</v>
      </c>
    </row>
    <row r="89" spans="1:6" x14ac:dyDescent="0.25">
      <c r="A89" s="72" t="s">
        <v>380</v>
      </c>
      <c r="B89" s="4" t="s">
        <v>381</v>
      </c>
      <c r="C89" s="9">
        <v>300</v>
      </c>
      <c r="D89" s="9">
        <v>150</v>
      </c>
      <c r="E89" s="9">
        <v>147.6</v>
      </c>
      <c r="F89" s="10">
        <f t="shared" si="3"/>
        <v>0.98399999999999999</v>
      </c>
    </row>
    <row r="90" spans="1:6" x14ac:dyDescent="0.25">
      <c r="A90" s="72" t="s">
        <v>283</v>
      </c>
      <c r="B90" s="4" t="s">
        <v>284</v>
      </c>
      <c r="C90" s="9">
        <v>107015</v>
      </c>
      <c r="D90" s="9">
        <v>107015</v>
      </c>
      <c r="E90" s="9">
        <v>102354.14</v>
      </c>
      <c r="F90" s="10">
        <f t="shared" si="3"/>
        <v>0.95644666635518383</v>
      </c>
    </row>
    <row r="91" spans="1:6" x14ac:dyDescent="0.25">
      <c r="A91" s="72" t="s">
        <v>384</v>
      </c>
      <c r="B91" s="4" t="s">
        <v>385</v>
      </c>
      <c r="C91" s="9">
        <v>22000</v>
      </c>
      <c r="D91" s="9">
        <v>23600</v>
      </c>
      <c r="E91" s="9">
        <v>23335.599999999999</v>
      </c>
      <c r="F91" s="10">
        <f t="shared" si="3"/>
        <v>0.9887966101694915</v>
      </c>
    </row>
    <row r="92" spans="1:6" x14ac:dyDescent="0.25">
      <c r="A92" s="72" t="s">
        <v>378</v>
      </c>
      <c r="B92" s="4" t="s">
        <v>379</v>
      </c>
      <c r="C92" s="9">
        <v>144</v>
      </c>
      <c r="D92" s="9">
        <v>316</v>
      </c>
      <c r="E92" s="9">
        <v>316</v>
      </c>
      <c r="F92" s="10">
        <f t="shared" si="3"/>
        <v>1</v>
      </c>
    </row>
    <row r="93" spans="1:6" x14ac:dyDescent="0.25">
      <c r="A93" s="72" t="s">
        <v>376</v>
      </c>
      <c r="B93" s="4" t="s">
        <v>377</v>
      </c>
      <c r="C93" s="9">
        <v>1065</v>
      </c>
      <c r="D93" s="9">
        <v>1065</v>
      </c>
      <c r="E93" s="9">
        <v>1032.71</v>
      </c>
      <c r="F93" s="10">
        <f t="shared" si="3"/>
        <v>0.969680751173709</v>
      </c>
    </row>
    <row r="94" spans="1:6" x14ac:dyDescent="0.25">
      <c r="A94" s="71" t="s">
        <v>392</v>
      </c>
      <c r="B94" s="69" t="s">
        <v>393</v>
      </c>
      <c r="C94" s="24">
        <f t="shared" ref="C94:D94" si="4">SUM(C95)</f>
        <v>230</v>
      </c>
      <c r="D94" s="24">
        <f t="shared" si="4"/>
        <v>230</v>
      </c>
      <c r="E94" s="24">
        <f>SUM(E95)</f>
        <v>188</v>
      </c>
      <c r="F94" s="25">
        <f t="shared" ref="F94:F126" si="5">E94/D94</f>
        <v>0.81739130434782614</v>
      </c>
    </row>
    <row r="95" spans="1:6" x14ac:dyDescent="0.25">
      <c r="A95" s="72" t="s">
        <v>305</v>
      </c>
      <c r="B95" s="4" t="s">
        <v>306</v>
      </c>
      <c r="C95" s="9">
        <v>230</v>
      </c>
      <c r="D95" s="9">
        <v>230</v>
      </c>
      <c r="E95" s="9">
        <v>188</v>
      </c>
      <c r="F95" s="10">
        <f t="shared" si="5"/>
        <v>0.81739130434782614</v>
      </c>
    </row>
    <row r="96" spans="1:6" x14ac:dyDescent="0.25">
      <c r="A96" s="71" t="s">
        <v>394</v>
      </c>
      <c r="B96" s="69" t="s">
        <v>395</v>
      </c>
      <c r="C96" s="24">
        <f t="shared" ref="C96:D96" si="6">SUM(C97)</f>
        <v>2395</v>
      </c>
      <c r="D96" s="24">
        <f t="shared" si="6"/>
        <v>2951</v>
      </c>
      <c r="E96" s="24">
        <f>SUM(E97)</f>
        <v>2941.59</v>
      </c>
      <c r="F96" s="25">
        <f t="shared" si="5"/>
        <v>0.99681125042358532</v>
      </c>
    </row>
    <row r="97" spans="1:6" x14ac:dyDescent="0.25">
      <c r="A97" s="72" t="s">
        <v>305</v>
      </c>
      <c r="B97" s="4" t="s">
        <v>306</v>
      </c>
      <c r="C97" s="9">
        <v>2395</v>
      </c>
      <c r="D97" s="9">
        <v>2951</v>
      </c>
      <c r="E97" s="9">
        <v>2941.59</v>
      </c>
      <c r="F97" s="10">
        <f t="shared" si="5"/>
        <v>0.99681125042358532</v>
      </c>
    </row>
    <row r="98" spans="1:6" x14ac:dyDescent="0.25">
      <c r="A98" s="71" t="s">
        <v>396</v>
      </c>
      <c r="B98" s="69" t="s">
        <v>397</v>
      </c>
      <c r="C98" s="24">
        <f t="shared" ref="C98:D98" si="7">SUM(C99:C104)</f>
        <v>22520</v>
      </c>
      <c r="D98" s="24">
        <f t="shared" si="7"/>
        <v>22520</v>
      </c>
      <c r="E98" s="24">
        <f>SUM(E99:E104)</f>
        <v>20051.830000000002</v>
      </c>
      <c r="F98" s="25">
        <f t="shared" si="5"/>
        <v>0.89040097690941389</v>
      </c>
    </row>
    <row r="99" spans="1:6" x14ac:dyDescent="0.25">
      <c r="A99" s="72" t="s">
        <v>235</v>
      </c>
      <c r="B99" s="4" t="s">
        <v>236</v>
      </c>
      <c r="C99" s="9">
        <v>16000</v>
      </c>
      <c r="D99" s="9">
        <v>16000</v>
      </c>
      <c r="E99" s="9">
        <v>15384.65</v>
      </c>
      <c r="F99" s="10">
        <f t="shared" si="5"/>
        <v>0.96154062499999993</v>
      </c>
    </row>
    <row r="100" spans="1:6" x14ac:dyDescent="0.25">
      <c r="A100" s="72" t="s">
        <v>239</v>
      </c>
      <c r="B100" s="4" t="s">
        <v>240</v>
      </c>
      <c r="C100" s="9">
        <v>650</v>
      </c>
      <c r="D100" s="9">
        <v>650</v>
      </c>
      <c r="E100" s="9">
        <v>0</v>
      </c>
      <c r="F100" s="10">
        <f t="shared" si="5"/>
        <v>0</v>
      </c>
    </row>
    <row r="101" spans="1:6" x14ac:dyDescent="0.25">
      <c r="A101" s="72" t="s">
        <v>243</v>
      </c>
      <c r="B101" s="4" t="s">
        <v>244</v>
      </c>
      <c r="C101" s="9">
        <v>1550</v>
      </c>
      <c r="D101" s="9">
        <v>1550</v>
      </c>
      <c r="E101" s="9">
        <v>1200</v>
      </c>
      <c r="F101" s="10">
        <f t="shared" si="5"/>
        <v>0.77419354838709675</v>
      </c>
    </row>
    <row r="102" spans="1:6" x14ac:dyDescent="0.25">
      <c r="A102" s="72" t="s">
        <v>256</v>
      </c>
      <c r="B102" s="4" t="s">
        <v>257</v>
      </c>
      <c r="C102" s="9">
        <v>800</v>
      </c>
      <c r="D102" s="9">
        <v>800</v>
      </c>
      <c r="E102" s="9">
        <v>200</v>
      </c>
      <c r="F102" s="10">
        <f t="shared" si="5"/>
        <v>0.25</v>
      </c>
    </row>
    <row r="103" spans="1:6" x14ac:dyDescent="0.25">
      <c r="A103" s="72" t="s">
        <v>245</v>
      </c>
      <c r="B103" s="4" t="s">
        <v>89</v>
      </c>
      <c r="C103" s="9">
        <v>2700</v>
      </c>
      <c r="D103" s="9">
        <v>2700</v>
      </c>
      <c r="E103" s="9">
        <v>2538.5</v>
      </c>
      <c r="F103" s="10">
        <f t="shared" si="5"/>
        <v>0.94018518518518523</v>
      </c>
    </row>
    <row r="104" spans="1:6" x14ac:dyDescent="0.25">
      <c r="A104" s="72" t="s">
        <v>246</v>
      </c>
      <c r="B104" s="4" t="s">
        <v>247</v>
      </c>
      <c r="C104" s="9">
        <v>820</v>
      </c>
      <c r="D104" s="9">
        <v>820</v>
      </c>
      <c r="E104" s="9">
        <v>728.68</v>
      </c>
      <c r="F104" s="10">
        <f t="shared" si="5"/>
        <v>0.88863414634146332</v>
      </c>
    </row>
    <row r="105" spans="1:6" x14ac:dyDescent="0.25">
      <c r="A105" s="71" t="s">
        <v>398</v>
      </c>
      <c r="B105" s="69" t="s">
        <v>399</v>
      </c>
      <c r="C105" s="24">
        <f t="shared" ref="C105:D105" si="8">SUM(C106:C113)</f>
        <v>10920</v>
      </c>
      <c r="D105" s="24">
        <f t="shared" si="8"/>
        <v>12834.5</v>
      </c>
      <c r="E105" s="24">
        <f>SUM(E106:E113)</f>
        <v>10910.24</v>
      </c>
      <c r="F105" s="25">
        <f t="shared" si="5"/>
        <v>0.85007129222018774</v>
      </c>
    </row>
    <row r="106" spans="1:6" x14ac:dyDescent="0.25">
      <c r="A106" s="72" t="s">
        <v>235</v>
      </c>
      <c r="B106" s="4" t="s">
        <v>236</v>
      </c>
      <c r="C106" s="9">
        <v>7200</v>
      </c>
      <c r="D106" s="9">
        <v>8400</v>
      </c>
      <c r="E106" s="9">
        <v>7804.5</v>
      </c>
      <c r="F106" s="10">
        <f t="shared" si="5"/>
        <v>0.92910714285714291</v>
      </c>
    </row>
    <row r="107" spans="1:6" x14ac:dyDescent="0.25">
      <c r="A107" s="72" t="s">
        <v>239</v>
      </c>
      <c r="B107" s="4" t="s">
        <v>240</v>
      </c>
      <c r="C107" s="9">
        <v>1550</v>
      </c>
      <c r="D107" s="9">
        <v>1550</v>
      </c>
      <c r="E107" s="9">
        <v>1200</v>
      </c>
      <c r="F107" s="10">
        <f t="shared" si="5"/>
        <v>0.77419354838709675</v>
      </c>
    </row>
    <row r="108" spans="1:6" x14ac:dyDescent="0.25">
      <c r="A108" s="72">
        <v>312130</v>
      </c>
      <c r="B108" s="4" t="s">
        <v>253</v>
      </c>
      <c r="C108" s="9">
        <v>510</v>
      </c>
      <c r="D108" s="9">
        <v>100</v>
      </c>
      <c r="E108" s="9">
        <v>100</v>
      </c>
      <c r="F108" s="10">
        <f t="shared" si="5"/>
        <v>1</v>
      </c>
    </row>
    <row r="109" spans="1:6" x14ac:dyDescent="0.25">
      <c r="A109" s="72">
        <v>312190</v>
      </c>
      <c r="B109" s="4" t="s">
        <v>257</v>
      </c>
      <c r="C109" s="9">
        <v>0</v>
      </c>
      <c r="D109" s="9">
        <v>510</v>
      </c>
      <c r="E109" s="9">
        <v>0</v>
      </c>
      <c r="F109" s="10">
        <f t="shared" si="5"/>
        <v>0</v>
      </c>
    </row>
    <row r="110" spans="1:6" x14ac:dyDescent="0.25">
      <c r="A110" s="72" t="s">
        <v>245</v>
      </c>
      <c r="B110" s="4" t="s">
        <v>89</v>
      </c>
      <c r="C110" s="9">
        <v>1190</v>
      </c>
      <c r="D110" s="9">
        <v>1410</v>
      </c>
      <c r="E110" s="9">
        <v>1287.74</v>
      </c>
      <c r="F110" s="10">
        <f t="shared" si="5"/>
        <v>0.91329078014184395</v>
      </c>
    </row>
    <row r="111" spans="1:6" x14ac:dyDescent="0.25">
      <c r="A111" s="72">
        <v>321110</v>
      </c>
      <c r="B111" s="4" t="s">
        <v>286</v>
      </c>
      <c r="C111" s="9">
        <v>0</v>
      </c>
      <c r="D111" s="9">
        <v>242</v>
      </c>
      <c r="E111" s="9">
        <v>150</v>
      </c>
      <c r="F111" s="10">
        <f t="shared" si="5"/>
        <v>0.6198347107438017</v>
      </c>
    </row>
    <row r="112" spans="1:6" x14ac:dyDescent="0.25">
      <c r="A112" s="72">
        <v>321190</v>
      </c>
      <c r="B112" s="4" t="s">
        <v>352</v>
      </c>
      <c r="C112" s="9">
        <v>0</v>
      </c>
      <c r="D112" s="9">
        <v>152.5</v>
      </c>
      <c r="E112" s="9"/>
      <c r="F112" s="10"/>
    </row>
    <row r="113" spans="1:6" x14ac:dyDescent="0.25">
      <c r="A113" s="72" t="s">
        <v>246</v>
      </c>
      <c r="B113" s="4" t="s">
        <v>247</v>
      </c>
      <c r="C113" s="9">
        <v>470</v>
      </c>
      <c r="D113" s="9">
        <v>470</v>
      </c>
      <c r="E113" s="9">
        <v>368</v>
      </c>
      <c r="F113" s="10">
        <f t="shared" si="5"/>
        <v>0.78297872340425534</v>
      </c>
    </row>
    <row r="114" spans="1:6" x14ac:dyDescent="0.25">
      <c r="A114" s="71" t="s">
        <v>400</v>
      </c>
      <c r="B114" s="69" t="s">
        <v>401</v>
      </c>
      <c r="C114" s="24">
        <v>2570</v>
      </c>
      <c r="D114" s="24">
        <v>2105</v>
      </c>
      <c r="E114" s="24">
        <v>2085.75</v>
      </c>
      <c r="F114" s="25">
        <f t="shared" si="5"/>
        <v>0.99085510688836109</v>
      </c>
    </row>
    <row r="115" spans="1:6" x14ac:dyDescent="0.25">
      <c r="A115" s="72" t="s">
        <v>305</v>
      </c>
      <c r="B115" s="4" t="s">
        <v>306</v>
      </c>
      <c r="C115" s="9">
        <v>2570</v>
      </c>
      <c r="D115" s="9">
        <v>2105</v>
      </c>
      <c r="E115" s="9">
        <v>2085.75</v>
      </c>
      <c r="F115" s="10">
        <f t="shared" si="5"/>
        <v>0.99085510688836109</v>
      </c>
    </row>
    <row r="116" spans="1:6" x14ac:dyDescent="0.25">
      <c r="A116" s="71" t="s">
        <v>402</v>
      </c>
      <c r="B116" s="69" t="s">
        <v>403</v>
      </c>
      <c r="C116" s="24">
        <f t="shared" ref="C116:D116" si="9">SUM(C117:C126)</f>
        <v>188863.99000000002</v>
      </c>
      <c r="D116" s="24">
        <f t="shared" si="9"/>
        <v>20156.349999999999</v>
      </c>
      <c r="E116" s="24">
        <f>SUM(E117:E126)</f>
        <v>14148.880000000001</v>
      </c>
      <c r="F116" s="25">
        <f t="shared" si="5"/>
        <v>0.70195645540983376</v>
      </c>
    </row>
    <row r="117" spans="1:6" x14ac:dyDescent="0.25">
      <c r="A117" s="72" t="s">
        <v>413</v>
      </c>
      <c r="B117" s="4" t="s">
        <v>174</v>
      </c>
      <c r="C117" s="9">
        <v>70</v>
      </c>
      <c r="D117" s="9">
        <v>70</v>
      </c>
      <c r="E117" s="9">
        <v>0</v>
      </c>
      <c r="F117" s="10">
        <f t="shared" si="5"/>
        <v>0</v>
      </c>
    </row>
    <row r="118" spans="1:6" x14ac:dyDescent="0.25">
      <c r="A118" s="72" t="s">
        <v>407</v>
      </c>
      <c r="B118" s="4" t="s">
        <v>408</v>
      </c>
      <c r="C118" s="9">
        <v>3388.5</v>
      </c>
      <c r="D118" s="9">
        <v>0</v>
      </c>
      <c r="E118" s="9">
        <v>0</v>
      </c>
      <c r="F118" s="10">
        <v>0</v>
      </c>
    </row>
    <row r="119" spans="1:6" x14ac:dyDescent="0.25">
      <c r="A119" s="72" t="s">
        <v>409</v>
      </c>
      <c r="B119" s="4" t="s">
        <v>410</v>
      </c>
      <c r="C119" s="9">
        <v>4200</v>
      </c>
      <c r="D119" s="9">
        <v>8200</v>
      </c>
      <c r="E119" s="9">
        <v>7050.06</v>
      </c>
      <c r="F119" s="10">
        <f t="shared" si="5"/>
        <v>0.85976341463414641</v>
      </c>
    </row>
    <row r="120" spans="1:6" x14ac:dyDescent="0.25">
      <c r="A120" s="72" t="s">
        <v>414</v>
      </c>
      <c r="B120" s="4" t="s">
        <v>415</v>
      </c>
      <c r="C120" s="9">
        <v>2560</v>
      </c>
      <c r="D120" s="9">
        <v>2460</v>
      </c>
      <c r="E120" s="9">
        <v>1111.53</v>
      </c>
      <c r="F120" s="10">
        <f t="shared" si="5"/>
        <v>0.45184146341463416</v>
      </c>
    </row>
    <row r="121" spans="1:6" x14ac:dyDescent="0.25">
      <c r="A121" s="72" t="s">
        <v>411</v>
      </c>
      <c r="B121" s="4" t="s">
        <v>412</v>
      </c>
      <c r="C121" s="9">
        <v>3669.26</v>
      </c>
      <c r="D121" s="9">
        <v>2500</v>
      </c>
      <c r="E121" s="9">
        <v>1935</v>
      </c>
      <c r="F121" s="10">
        <f t="shared" si="5"/>
        <v>0.77400000000000002</v>
      </c>
    </row>
    <row r="122" spans="1:6" x14ac:dyDescent="0.25">
      <c r="A122" s="72" t="s">
        <v>419</v>
      </c>
      <c r="B122" s="4" t="s">
        <v>420</v>
      </c>
      <c r="C122" s="9">
        <v>1000</v>
      </c>
      <c r="D122" s="9">
        <v>1000</v>
      </c>
      <c r="E122" s="9">
        <v>894.76</v>
      </c>
      <c r="F122" s="10">
        <f t="shared" si="5"/>
        <v>0.89476</v>
      </c>
    </row>
    <row r="123" spans="1:6" x14ac:dyDescent="0.25">
      <c r="A123" s="72" t="s">
        <v>416</v>
      </c>
      <c r="B123" s="4" t="s">
        <v>417</v>
      </c>
      <c r="C123" s="9">
        <v>2000</v>
      </c>
      <c r="D123" s="9">
        <v>1000</v>
      </c>
      <c r="E123" s="9">
        <v>0</v>
      </c>
      <c r="F123" s="10">
        <f t="shared" si="5"/>
        <v>0</v>
      </c>
    </row>
    <row r="124" spans="1:6" x14ac:dyDescent="0.25">
      <c r="A124" s="72" t="s">
        <v>404</v>
      </c>
      <c r="B124" s="4" t="s">
        <v>405</v>
      </c>
      <c r="C124" s="9">
        <v>4360</v>
      </c>
      <c r="D124" s="9">
        <v>1000</v>
      </c>
      <c r="E124" s="9">
        <v>0</v>
      </c>
      <c r="F124" s="10">
        <f t="shared" si="5"/>
        <v>0</v>
      </c>
    </row>
    <row r="125" spans="1:6" x14ac:dyDescent="0.25">
      <c r="A125" s="72" t="s">
        <v>418</v>
      </c>
      <c r="B125" s="4" t="s">
        <v>181</v>
      </c>
      <c r="C125" s="9">
        <v>5120</v>
      </c>
      <c r="D125" s="9">
        <v>3826.35</v>
      </c>
      <c r="E125" s="9">
        <v>3157.53</v>
      </c>
      <c r="F125" s="10">
        <f t="shared" si="5"/>
        <v>0.82520678976047679</v>
      </c>
    </row>
    <row r="126" spans="1:6" x14ac:dyDescent="0.25">
      <c r="A126" s="72" t="s">
        <v>406</v>
      </c>
      <c r="B126" s="4" t="s">
        <v>183</v>
      </c>
      <c r="C126" s="9">
        <v>162496.23000000001</v>
      </c>
      <c r="D126" s="9">
        <v>100</v>
      </c>
      <c r="E126" s="9">
        <v>0</v>
      </c>
      <c r="F126" s="10">
        <f t="shared" si="5"/>
        <v>0</v>
      </c>
    </row>
  </sheetData>
  <mergeCells count="3">
    <mergeCell ref="A5:B6"/>
    <mergeCell ref="B3:F3"/>
    <mergeCell ref="B2:F2"/>
  </mergeCells>
  <pageMargins left="0.7" right="0.7" top="0.75" bottom="0.75" header="0.3" footer="0.3"/>
  <pageSetup paperSize="9" scale="6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9"/>
  <sheetViews>
    <sheetView workbookViewId="0">
      <selection activeCell="J219" sqref="J219"/>
    </sheetView>
  </sheetViews>
  <sheetFormatPr defaultRowHeight="15" x14ac:dyDescent="0.25"/>
  <cols>
    <col min="1" max="1" width="23" style="3" customWidth="1"/>
    <col min="2" max="2" width="59" style="3" customWidth="1"/>
    <col min="3" max="3" width="4" style="3" customWidth="1"/>
    <col min="4" max="4" width="12.140625" style="3" customWidth="1"/>
    <col min="5" max="5" width="0.140625" style="3" customWidth="1"/>
    <col min="6" max="6" width="13.140625" style="3" customWidth="1"/>
    <col min="7" max="7" width="3.28515625" style="3" customWidth="1"/>
    <col min="8" max="8" width="9.42578125" style="128" customWidth="1"/>
  </cols>
  <sheetData>
    <row r="1" spans="1:8" x14ac:dyDescent="0.25">
      <c r="A1" s="205" t="s">
        <v>457</v>
      </c>
      <c r="B1" s="205"/>
      <c r="C1" s="205"/>
      <c r="D1" s="205"/>
      <c r="E1" s="205"/>
      <c r="F1" s="205"/>
      <c r="G1" s="102"/>
      <c r="H1" s="127"/>
    </row>
    <row r="2" spans="1:8" x14ac:dyDescent="0.25">
      <c r="A2" s="205"/>
      <c r="B2" s="205"/>
      <c r="C2" s="205"/>
      <c r="D2" s="205"/>
      <c r="E2" s="205"/>
      <c r="F2" s="205"/>
      <c r="G2" s="102"/>
      <c r="H2" s="127"/>
    </row>
    <row r="3" spans="1:8" ht="15.75" customHeight="1" x14ac:dyDescent="0.25">
      <c r="A3" s="205"/>
      <c r="B3" s="205"/>
      <c r="C3" s="205"/>
      <c r="D3" s="205"/>
      <c r="E3" s="205"/>
      <c r="F3" s="205"/>
      <c r="G3" s="102"/>
      <c r="H3" s="127"/>
    </row>
    <row r="4" spans="1:8" ht="15.75" customHeight="1" x14ac:dyDescent="0.25">
      <c r="A4" s="205"/>
      <c r="B4" s="205"/>
      <c r="C4" s="205"/>
      <c r="D4" s="205"/>
      <c r="E4" s="205"/>
      <c r="F4" s="205"/>
      <c r="G4" s="102"/>
      <c r="H4" s="127"/>
    </row>
    <row r="5" spans="1:8" ht="18.75" x14ac:dyDescent="0.3">
      <c r="A5" s="102"/>
      <c r="B5" s="125"/>
      <c r="C5" s="125"/>
      <c r="D5" s="103" t="s">
        <v>48</v>
      </c>
      <c r="E5" s="103"/>
      <c r="F5" s="212" t="s">
        <v>194</v>
      </c>
      <c r="G5" s="212"/>
      <c r="H5" s="126" t="s">
        <v>49</v>
      </c>
    </row>
    <row r="6" spans="1:8" x14ac:dyDescent="0.25">
      <c r="A6" s="86"/>
      <c r="B6" s="209" t="s">
        <v>195</v>
      </c>
      <c r="C6" s="210"/>
      <c r="D6" s="87">
        <v>1972977.85</v>
      </c>
      <c r="E6" s="88"/>
      <c r="F6" s="211">
        <v>1862228.09</v>
      </c>
      <c r="G6" s="210"/>
      <c r="H6" s="129">
        <f>F6/D6</f>
        <v>0.94386669875690699</v>
      </c>
    </row>
    <row r="7" spans="1:8" x14ac:dyDescent="0.25">
      <c r="A7" s="89" t="s">
        <v>233</v>
      </c>
      <c r="B7" s="206" t="s">
        <v>234</v>
      </c>
      <c r="C7" s="207"/>
      <c r="D7" s="90">
        <v>1564330</v>
      </c>
      <c r="E7" s="91"/>
      <c r="F7" s="208">
        <v>1520809.66</v>
      </c>
      <c r="G7" s="207"/>
      <c r="H7" s="130">
        <f t="shared" ref="H7:H74" si="0">F7/D7</f>
        <v>0.97217956569266073</v>
      </c>
    </row>
    <row r="8" spans="1:8" x14ac:dyDescent="0.25">
      <c r="A8" s="92" t="s">
        <v>202</v>
      </c>
      <c r="B8" s="202" t="s">
        <v>203</v>
      </c>
      <c r="C8" s="203"/>
      <c r="D8" s="93">
        <v>100</v>
      </c>
      <c r="E8" s="94"/>
      <c r="F8" s="204">
        <v>0</v>
      </c>
      <c r="G8" s="203"/>
      <c r="H8" s="131">
        <f t="shared" si="0"/>
        <v>0</v>
      </c>
    </row>
    <row r="9" spans="1:8" x14ac:dyDescent="0.25">
      <c r="A9" s="84" t="s">
        <v>235</v>
      </c>
      <c r="B9" s="199" t="s">
        <v>236</v>
      </c>
      <c r="C9" s="200"/>
      <c r="D9" s="85">
        <v>100</v>
      </c>
      <c r="F9" s="201">
        <v>0</v>
      </c>
      <c r="G9" s="200"/>
      <c r="H9" s="132">
        <f t="shared" si="0"/>
        <v>0</v>
      </c>
    </row>
    <row r="10" spans="1:8" ht="21" customHeight="1" x14ac:dyDescent="0.25">
      <c r="A10" s="92" t="s">
        <v>206</v>
      </c>
      <c r="B10" s="202" t="s">
        <v>207</v>
      </c>
      <c r="C10" s="203"/>
      <c r="D10" s="93">
        <v>1556850</v>
      </c>
      <c r="E10" s="94"/>
      <c r="F10" s="204">
        <v>1520445.66</v>
      </c>
      <c r="G10" s="203"/>
      <c r="H10" s="131">
        <f t="shared" si="0"/>
        <v>0.97661666827247318</v>
      </c>
    </row>
    <row r="11" spans="1:8" x14ac:dyDescent="0.25">
      <c r="A11" s="84" t="s">
        <v>235</v>
      </c>
      <c r="B11" s="199" t="s">
        <v>236</v>
      </c>
      <c r="C11" s="200"/>
      <c r="D11" s="85">
        <v>1232000</v>
      </c>
      <c r="F11" s="201">
        <v>1227640.78</v>
      </c>
      <c r="G11" s="200"/>
      <c r="H11" s="133">
        <f t="shared" si="0"/>
        <v>0.99646167207792213</v>
      </c>
    </row>
    <row r="12" spans="1:8" x14ac:dyDescent="0.25">
      <c r="A12" s="84" t="s">
        <v>237</v>
      </c>
      <c r="B12" s="199" t="s">
        <v>85</v>
      </c>
      <c r="C12" s="200"/>
      <c r="D12" s="85">
        <v>14000</v>
      </c>
      <c r="F12" s="201">
        <v>12816.92</v>
      </c>
      <c r="G12" s="200"/>
      <c r="H12" s="133">
        <f t="shared" si="0"/>
        <v>0.9154942857142857</v>
      </c>
    </row>
    <row r="13" spans="1:8" x14ac:dyDescent="0.25">
      <c r="A13" s="84" t="s">
        <v>238</v>
      </c>
      <c r="B13" s="199" t="s">
        <v>86</v>
      </c>
      <c r="C13" s="200"/>
      <c r="D13" s="85">
        <v>10500</v>
      </c>
      <c r="F13" s="201">
        <v>9838.44</v>
      </c>
      <c r="G13" s="200"/>
      <c r="H13" s="133">
        <f t="shared" si="0"/>
        <v>0.93699428571428578</v>
      </c>
    </row>
    <row r="14" spans="1:8" x14ac:dyDescent="0.25">
      <c r="A14" s="84" t="s">
        <v>250</v>
      </c>
      <c r="B14" s="199" t="s">
        <v>251</v>
      </c>
      <c r="C14" s="200"/>
      <c r="D14" s="85">
        <v>2000</v>
      </c>
      <c r="F14" s="201">
        <v>0</v>
      </c>
      <c r="G14" s="200"/>
      <c r="H14" s="133">
        <f t="shared" si="0"/>
        <v>0</v>
      </c>
    </row>
    <row r="15" spans="1:8" x14ac:dyDescent="0.25">
      <c r="A15" s="84" t="s">
        <v>239</v>
      </c>
      <c r="B15" s="199" t="s">
        <v>240</v>
      </c>
      <c r="C15" s="200"/>
      <c r="D15" s="85">
        <v>35000</v>
      </c>
      <c r="F15" s="201">
        <v>25476.12</v>
      </c>
      <c r="G15" s="200"/>
      <c r="H15" s="133">
        <f t="shared" si="0"/>
        <v>0.72788914285714279</v>
      </c>
    </row>
    <row r="16" spans="1:8" x14ac:dyDescent="0.25">
      <c r="A16" s="84" t="s">
        <v>252</v>
      </c>
      <c r="B16" s="199" t="s">
        <v>253</v>
      </c>
      <c r="C16" s="200"/>
      <c r="D16" s="85">
        <v>5000</v>
      </c>
      <c r="F16" s="201">
        <v>4400</v>
      </c>
      <c r="G16" s="200"/>
      <c r="H16" s="133">
        <f t="shared" si="0"/>
        <v>0.88</v>
      </c>
    </row>
    <row r="17" spans="1:8" x14ac:dyDescent="0.25">
      <c r="A17" s="84" t="s">
        <v>254</v>
      </c>
      <c r="B17" s="199" t="s">
        <v>255</v>
      </c>
      <c r="C17" s="200"/>
      <c r="D17" s="85">
        <v>3000</v>
      </c>
      <c r="F17" s="201">
        <v>2172.44</v>
      </c>
      <c r="G17" s="200"/>
      <c r="H17" s="133">
        <f t="shared" si="0"/>
        <v>0.72414666666666672</v>
      </c>
    </row>
    <row r="18" spans="1:8" x14ac:dyDescent="0.25">
      <c r="A18" s="84" t="s">
        <v>241</v>
      </c>
      <c r="B18" s="199" t="s">
        <v>242</v>
      </c>
      <c r="C18" s="200"/>
      <c r="D18" s="85">
        <v>3500</v>
      </c>
      <c r="F18" s="201">
        <v>2648.64</v>
      </c>
      <c r="G18" s="200"/>
      <c r="H18" s="133">
        <f t="shared" si="0"/>
        <v>0.75675428571428571</v>
      </c>
    </row>
    <row r="19" spans="1:8" x14ac:dyDescent="0.25">
      <c r="A19" s="84" t="s">
        <v>243</v>
      </c>
      <c r="B19" s="199" t="s">
        <v>244</v>
      </c>
      <c r="C19" s="200"/>
      <c r="D19" s="85">
        <v>18000</v>
      </c>
      <c r="F19" s="201">
        <v>17013.62</v>
      </c>
      <c r="G19" s="200"/>
      <c r="H19" s="133">
        <f t="shared" si="0"/>
        <v>0.94520111111111105</v>
      </c>
    </row>
    <row r="20" spans="1:8" x14ac:dyDescent="0.25">
      <c r="A20" s="84" t="s">
        <v>256</v>
      </c>
      <c r="B20" s="199" t="s">
        <v>257</v>
      </c>
      <c r="C20" s="200"/>
      <c r="D20" s="85">
        <v>1000</v>
      </c>
      <c r="F20" s="201">
        <v>0</v>
      </c>
      <c r="G20" s="200"/>
      <c r="H20" s="133">
        <f t="shared" si="0"/>
        <v>0</v>
      </c>
    </row>
    <row r="21" spans="1:8" x14ac:dyDescent="0.25">
      <c r="A21" s="84" t="s">
        <v>245</v>
      </c>
      <c r="B21" s="199" t="s">
        <v>89</v>
      </c>
      <c r="C21" s="200"/>
      <c r="D21" s="85">
        <v>210000</v>
      </c>
      <c r="F21" s="201">
        <v>198158.14</v>
      </c>
      <c r="G21" s="200"/>
      <c r="H21" s="133">
        <f t="shared" si="0"/>
        <v>0.94361019047619055</v>
      </c>
    </row>
    <row r="22" spans="1:8" x14ac:dyDescent="0.25">
      <c r="A22" s="84" t="s">
        <v>246</v>
      </c>
      <c r="B22" s="199" t="s">
        <v>247</v>
      </c>
      <c r="C22" s="200"/>
      <c r="D22" s="85">
        <v>20000</v>
      </c>
      <c r="F22" s="201">
        <v>18558.009999999998</v>
      </c>
      <c r="G22" s="200"/>
      <c r="H22" s="133">
        <f t="shared" si="0"/>
        <v>0.92790049999999991</v>
      </c>
    </row>
    <row r="23" spans="1:8" x14ac:dyDescent="0.25">
      <c r="A23" s="84" t="s">
        <v>248</v>
      </c>
      <c r="B23" s="199" t="s">
        <v>249</v>
      </c>
      <c r="C23" s="200"/>
      <c r="D23" s="85">
        <v>2000</v>
      </c>
      <c r="F23" s="201">
        <v>1722.55</v>
      </c>
      <c r="G23" s="200"/>
      <c r="H23" s="133">
        <f t="shared" si="0"/>
        <v>0.86127500000000001</v>
      </c>
    </row>
    <row r="24" spans="1:8" x14ac:dyDescent="0.25">
      <c r="A24" s="84" t="s">
        <v>258</v>
      </c>
      <c r="B24" s="199" t="s">
        <v>259</v>
      </c>
      <c r="C24" s="200"/>
      <c r="D24" s="85">
        <v>100</v>
      </c>
      <c r="F24" s="201">
        <v>0</v>
      </c>
      <c r="G24" s="200"/>
      <c r="H24" s="133">
        <f t="shared" si="0"/>
        <v>0</v>
      </c>
    </row>
    <row r="25" spans="1:8" x14ac:dyDescent="0.25">
      <c r="A25" s="84" t="s">
        <v>260</v>
      </c>
      <c r="B25" s="199" t="s">
        <v>261</v>
      </c>
      <c r="C25" s="200"/>
      <c r="D25" s="85">
        <v>100</v>
      </c>
      <c r="F25" s="201">
        <v>0</v>
      </c>
      <c r="G25" s="200"/>
      <c r="H25" s="133">
        <f t="shared" si="0"/>
        <v>0</v>
      </c>
    </row>
    <row r="26" spans="1:8" ht="18.75" customHeight="1" x14ac:dyDescent="0.25">
      <c r="A26" s="84" t="s">
        <v>262</v>
      </c>
      <c r="B26" s="199" t="s">
        <v>263</v>
      </c>
      <c r="C26" s="200"/>
      <c r="D26" s="85">
        <v>500</v>
      </c>
      <c r="F26" s="201">
        <v>0</v>
      </c>
      <c r="G26" s="200"/>
      <c r="H26" s="133">
        <f t="shared" si="0"/>
        <v>0</v>
      </c>
    </row>
    <row r="27" spans="1:8" x14ac:dyDescent="0.25">
      <c r="A27" s="84" t="s">
        <v>264</v>
      </c>
      <c r="B27" s="199" t="s">
        <v>160</v>
      </c>
      <c r="C27" s="200"/>
      <c r="D27" s="85">
        <v>100</v>
      </c>
      <c r="F27" s="201">
        <v>0</v>
      </c>
      <c r="G27" s="200"/>
      <c r="H27" s="133">
        <f t="shared" si="0"/>
        <v>0</v>
      </c>
    </row>
    <row r="28" spans="1:8" x14ac:dyDescent="0.25">
      <c r="A28" s="84" t="s">
        <v>265</v>
      </c>
      <c r="B28" s="199" t="s">
        <v>266</v>
      </c>
      <c r="C28" s="200"/>
      <c r="D28" s="85">
        <v>50</v>
      </c>
      <c r="F28" s="201">
        <v>0</v>
      </c>
      <c r="G28" s="200"/>
      <c r="H28" s="133">
        <f t="shared" si="0"/>
        <v>0</v>
      </c>
    </row>
    <row r="29" spans="1:8" x14ac:dyDescent="0.25">
      <c r="A29" s="92" t="s">
        <v>210</v>
      </c>
      <c r="B29" s="202" t="s">
        <v>211</v>
      </c>
      <c r="C29" s="203"/>
      <c r="D29" s="93">
        <v>380</v>
      </c>
      <c r="E29" s="94"/>
      <c r="F29" s="204">
        <v>364</v>
      </c>
      <c r="G29" s="203"/>
      <c r="H29" s="131">
        <f t="shared" si="0"/>
        <v>0.95789473684210524</v>
      </c>
    </row>
    <row r="30" spans="1:8" x14ac:dyDescent="0.25">
      <c r="A30" s="84" t="s">
        <v>239</v>
      </c>
      <c r="B30" s="199" t="s">
        <v>240</v>
      </c>
      <c r="C30" s="200"/>
      <c r="D30" s="85">
        <v>380</v>
      </c>
      <c r="F30" s="201">
        <v>364</v>
      </c>
      <c r="G30" s="200"/>
      <c r="H30" s="133">
        <f t="shared" si="0"/>
        <v>0.95789473684210524</v>
      </c>
    </row>
    <row r="31" spans="1:8" x14ac:dyDescent="0.25">
      <c r="A31" s="92" t="s">
        <v>216</v>
      </c>
      <c r="B31" s="202" t="s">
        <v>217</v>
      </c>
      <c r="C31" s="203"/>
      <c r="D31" s="93">
        <v>7000</v>
      </c>
      <c r="E31" s="94"/>
      <c r="F31" s="204">
        <v>0</v>
      </c>
      <c r="G31" s="203"/>
      <c r="H31" s="131">
        <f t="shared" si="0"/>
        <v>0</v>
      </c>
    </row>
    <row r="32" spans="1:8" x14ac:dyDescent="0.25">
      <c r="A32" s="84" t="s">
        <v>235</v>
      </c>
      <c r="B32" s="199" t="s">
        <v>236</v>
      </c>
      <c r="C32" s="200"/>
      <c r="D32" s="85">
        <v>5300</v>
      </c>
      <c r="F32" s="201">
        <v>0</v>
      </c>
      <c r="G32" s="200"/>
      <c r="H32" s="133">
        <f t="shared" si="0"/>
        <v>0</v>
      </c>
    </row>
    <row r="33" spans="1:8" x14ac:dyDescent="0.25">
      <c r="A33" s="84" t="s">
        <v>245</v>
      </c>
      <c r="B33" s="199" t="s">
        <v>89</v>
      </c>
      <c r="C33" s="200"/>
      <c r="D33" s="85">
        <v>1300</v>
      </c>
      <c r="F33" s="201">
        <v>0</v>
      </c>
      <c r="G33" s="200"/>
      <c r="H33" s="133">
        <f t="shared" si="0"/>
        <v>0</v>
      </c>
    </row>
    <row r="34" spans="1:8" x14ac:dyDescent="0.25">
      <c r="A34" s="84" t="s">
        <v>246</v>
      </c>
      <c r="B34" s="199" t="s">
        <v>247</v>
      </c>
      <c r="C34" s="200"/>
      <c r="D34" s="85">
        <v>400</v>
      </c>
      <c r="F34" s="201">
        <v>0</v>
      </c>
      <c r="G34" s="200"/>
      <c r="H34" s="133">
        <f t="shared" si="0"/>
        <v>0</v>
      </c>
    </row>
    <row r="35" spans="1:8" x14ac:dyDescent="0.25">
      <c r="A35" s="89" t="s">
        <v>267</v>
      </c>
      <c r="B35" s="206" t="s">
        <v>268</v>
      </c>
      <c r="C35" s="207"/>
      <c r="D35" s="90">
        <v>27778.07</v>
      </c>
      <c r="E35" s="91"/>
      <c r="F35" s="208">
        <v>21261.8</v>
      </c>
      <c r="G35" s="207"/>
      <c r="H35" s="130">
        <f t="shared" si="0"/>
        <v>0.76541674781581293</v>
      </c>
    </row>
    <row r="36" spans="1:8" x14ac:dyDescent="0.25">
      <c r="A36" s="92" t="s">
        <v>200</v>
      </c>
      <c r="B36" s="202" t="s">
        <v>201</v>
      </c>
      <c r="C36" s="203"/>
      <c r="D36" s="93">
        <v>9214.07</v>
      </c>
      <c r="E36" s="94"/>
      <c r="F36" s="204">
        <v>9214.07</v>
      </c>
      <c r="G36" s="203"/>
      <c r="H36" s="131">
        <f t="shared" si="0"/>
        <v>1</v>
      </c>
    </row>
    <row r="37" spans="1:8" x14ac:dyDescent="0.25">
      <c r="A37" s="84" t="s">
        <v>269</v>
      </c>
      <c r="B37" s="199" t="s">
        <v>270</v>
      </c>
      <c r="C37" s="200"/>
      <c r="D37" s="85">
        <v>1685.29</v>
      </c>
      <c r="F37" s="201">
        <v>1685.29</v>
      </c>
      <c r="G37" s="200"/>
      <c r="H37" s="133">
        <f t="shared" si="0"/>
        <v>1</v>
      </c>
    </row>
    <row r="38" spans="1:8" x14ac:dyDescent="0.25">
      <c r="A38" s="84" t="s">
        <v>271</v>
      </c>
      <c r="B38" s="199" t="s">
        <v>272</v>
      </c>
      <c r="C38" s="200"/>
      <c r="D38" s="85">
        <v>534.30999999999995</v>
      </c>
      <c r="F38" s="201">
        <v>534.30999999999995</v>
      </c>
      <c r="G38" s="200"/>
      <c r="H38" s="133">
        <f t="shared" si="0"/>
        <v>1</v>
      </c>
    </row>
    <row r="39" spans="1:8" x14ac:dyDescent="0.25">
      <c r="A39" s="84" t="s">
        <v>273</v>
      </c>
      <c r="B39" s="199" t="s">
        <v>274</v>
      </c>
      <c r="C39" s="200"/>
      <c r="D39" s="85">
        <v>724.36</v>
      </c>
      <c r="F39" s="201">
        <v>724.36</v>
      </c>
      <c r="G39" s="200"/>
      <c r="H39" s="133">
        <f t="shared" si="0"/>
        <v>1</v>
      </c>
    </row>
    <row r="40" spans="1:8" x14ac:dyDescent="0.25">
      <c r="A40" s="84" t="s">
        <v>277</v>
      </c>
      <c r="B40" s="199" t="s">
        <v>278</v>
      </c>
      <c r="C40" s="200"/>
      <c r="D40" s="85">
        <v>3834.37</v>
      </c>
      <c r="F40" s="201">
        <v>3834.37</v>
      </c>
      <c r="G40" s="200"/>
      <c r="H40" s="133">
        <f t="shared" si="0"/>
        <v>1</v>
      </c>
    </row>
    <row r="41" spans="1:8" x14ac:dyDescent="0.25">
      <c r="A41" s="84" t="s">
        <v>275</v>
      </c>
      <c r="B41" s="199" t="s">
        <v>276</v>
      </c>
      <c r="C41" s="200"/>
      <c r="D41" s="85">
        <v>2435.7399999999998</v>
      </c>
      <c r="F41" s="201">
        <v>2435.7399999999998</v>
      </c>
      <c r="G41" s="200"/>
      <c r="H41" s="133">
        <f t="shared" si="0"/>
        <v>1</v>
      </c>
    </row>
    <row r="42" spans="1:8" x14ac:dyDescent="0.25">
      <c r="A42" s="92" t="s">
        <v>202</v>
      </c>
      <c r="B42" s="202" t="s">
        <v>203</v>
      </c>
      <c r="C42" s="203"/>
      <c r="D42" s="93">
        <v>16000</v>
      </c>
      <c r="E42" s="94"/>
      <c r="F42" s="204">
        <v>11756.48</v>
      </c>
      <c r="G42" s="203"/>
      <c r="H42" s="131">
        <f t="shared" si="0"/>
        <v>0.73477999999999999</v>
      </c>
    </row>
    <row r="43" spans="1:8" x14ac:dyDescent="0.25">
      <c r="A43" s="84" t="s">
        <v>269</v>
      </c>
      <c r="B43" s="199" t="s">
        <v>270</v>
      </c>
      <c r="C43" s="200"/>
      <c r="D43" s="85">
        <v>1400</v>
      </c>
      <c r="F43" s="201">
        <v>756.48</v>
      </c>
      <c r="G43" s="200"/>
      <c r="H43" s="133">
        <f t="shared" si="0"/>
        <v>0.54034285714285712</v>
      </c>
    </row>
    <row r="44" spans="1:8" x14ac:dyDescent="0.25">
      <c r="A44" s="84" t="s">
        <v>271</v>
      </c>
      <c r="B44" s="199" t="s">
        <v>272</v>
      </c>
      <c r="C44" s="200"/>
      <c r="D44" s="85">
        <v>1000</v>
      </c>
      <c r="F44" s="201">
        <v>0</v>
      </c>
      <c r="G44" s="200"/>
      <c r="H44" s="133">
        <f t="shared" si="0"/>
        <v>0</v>
      </c>
    </row>
    <row r="45" spans="1:8" x14ac:dyDescent="0.25">
      <c r="A45" s="84" t="s">
        <v>277</v>
      </c>
      <c r="B45" s="199" t="s">
        <v>278</v>
      </c>
      <c r="C45" s="200"/>
      <c r="D45" s="85">
        <v>12600</v>
      </c>
      <c r="F45" s="201">
        <v>11000</v>
      </c>
      <c r="G45" s="200"/>
      <c r="H45" s="133">
        <f t="shared" si="0"/>
        <v>0.87301587301587302</v>
      </c>
    </row>
    <row r="46" spans="1:8" x14ac:dyDescent="0.25">
      <c r="A46" s="84" t="s">
        <v>275</v>
      </c>
      <c r="B46" s="199" t="s">
        <v>276</v>
      </c>
      <c r="C46" s="200"/>
      <c r="D46" s="85">
        <v>1000</v>
      </c>
      <c r="F46" s="201">
        <v>0</v>
      </c>
      <c r="G46" s="200"/>
      <c r="H46" s="133">
        <f t="shared" si="0"/>
        <v>0</v>
      </c>
    </row>
    <row r="47" spans="1:8" x14ac:dyDescent="0.25">
      <c r="A47" s="92" t="s">
        <v>204</v>
      </c>
      <c r="B47" s="202" t="s">
        <v>205</v>
      </c>
      <c r="C47" s="203"/>
      <c r="D47" s="93">
        <v>2564</v>
      </c>
      <c r="E47" s="94"/>
      <c r="F47" s="204">
        <v>291.25</v>
      </c>
      <c r="G47" s="203"/>
      <c r="H47" s="131">
        <f t="shared" si="0"/>
        <v>0.11359204368174727</v>
      </c>
    </row>
    <row r="48" spans="1:8" x14ac:dyDescent="0.25">
      <c r="A48" s="149">
        <v>322410</v>
      </c>
      <c r="B48" s="147" t="s">
        <v>270</v>
      </c>
      <c r="C48" s="138"/>
      <c r="D48" s="148">
        <v>300</v>
      </c>
      <c r="E48" s="138"/>
      <c r="F48" s="201">
        <v>18.25</v>
      </c>
      <c r="G48" s="200"/>
      <c r="H48" s="133">
        <f t="shared" si="0"/>
        <v>6.0833333333333336E-2</v>
      </c>
    </row>
    <row r="49" spans="1:8" x14ac:dyDescent="0.25">
      <c r="A49" s="149">
        <v>322420</v>
      </c>
      <c r="B49" s="147" t="s">
        <v>272</v>
      </c>
      <c r="C49" s="138"/>
      <c r="D49" s="148">
        <v>334</v>
      </c>
      <c r="E49" s="138"/>
      <c r="F49" s="148"/>
      <c r="G49" s="138">
        <v>0</v>
      </c>
      <c r="H49" s="133">
        <f t="shared" si="0"/>
        <v>0</v>
      </c>
    </row>
    <row r="50" spans="1:8" x14ac:dyDescent="0.25">
      <c r="A50" s="84" t="s">
        <v>277</v>
      </c>
      <c r="B50" s="199" t="s">
        <v>278</v>
      </c>
      <c r="C50" s="200"/>
      <c r="D50" s="85">
        <v>830</v>
      </c>
      <c r="F50" s="201">
        <v>0</v>
      </c>
      <c r="G50" s="200"/>
      <c r="H50" s="133">
        <f t="shared" si="0"/>
        <v>0</v>
      </c>
    </row>
    <row r="51" spans="1:8" x14ac:dyDescent="0.25">
      <c r="A51" s="84" t="s">
        <v>275</v>
      </c>
      <c r="B51" s="199" t="s">
        <v>276</v>
      </c>
      <c r="C51" s="200"/>
      <c r="D51" s="85">
        <v>673.05</v>
      </c>
      <c r="F51" s="201">
        <v>273</v>
      </c>
      <c r="G51" s="200"/>
      <c r="H51" s="133">
        <f t="shared" si="0"/>
        <v>0.405616224648986</v>
      </c>
    </row>
    <row r="52" spans="1:8" x14ac:dyDescent="0.25">
      <c r="A52" s="84" t="s">
        <v>279</v>
      </c>
      <c r="B52" s="199" t="s">
        <v>280</v>
      </c>
      <c r="C52" s="200"/>
      <c r="D52" s="85">
        <v>426.95</v>
      </c>
      <c r="F52" s="201">
        <v>0</v>
      </c>
      <c r="G52" s="200"/>
      <c r="H52" s="133">
        <f t="shared" si="0"/>
        <v>0</v>
      </c>
    </row>
    <row r="53" spans="1:8" x14ac:dyDescent="0.25">
      <c r="A53" s="92" t="s">
        <v>223</v>
      </c>
      <c r="B53" s="202" t="s">
        <v>224</v>
      </c>
      <c r="C53" s="203"/>
      <c r="D53" s="93">
        <v>0</v>
      </c>
      <c r="E53" s="94"/>
      <c r="F53" s="204">
        <v>0</v>
      </c>
      <c r="G53" s="203"/>
      <c r="H53" s="131">
        <v>0</v>
      </c>
    </row>
    <row r="54" spans="1:8" x14ac:dyDescent="0.25">
      <c r="A54" s="84" t="s">
        <v>277</v>
      </c>
      <c r="B54" s="199" t="s">
        <v>278</v>
      </c>
      <c r="C54" s="200"/>
      <c r="D54" s="85">
        <v>0</v>
      </c>
      <c r="F54" s="201">
        <v>0</v>
      </c>
      <c r="G54" s="200"/>
      <c r="H54" s="133">
        <v>0</v>
      </c>
    </row>
    <row r="55" spans="1:8" x14ac:dyDescent="0.25">
      <c r="A55" s="89" t="s">
        <v>281</v>
      </c>
      <c r="B55" s="206" t="s">
        <v>282</v>
      </c>
      <c r="C55" s="207"/>
      <c r="D55" s="90">
        <v>320072.93</v>
      </c>
      <c r="E55" s="91"/>
      <c r="F55" s="208">
        <v>269830.34000000003</v>
      </c>
      <c r="G55" s="207"/>
      <c r="H55" s="130">
        <f t="shared" si="0"/>
        <v>0.84302768122252647</v>
      </c>
    </row>
    <row r="56" spans="1:8" x14ac:dyDescent="0.25">
      <c r="A56" s="84" t="s">
        <v>283</v>
      </c>
      <c r="B56" s="199" t="s">
        <v>284</v>
      </c>
      <c r="C56" s="200"/>
      <c r="D56" s="85">
        <v>107000</v>
      </c>
      <c r="F56" s="201">
        <v>102354.14</v>
      </c>
      <c r="G56" s="200"/>
      <c r="H56" s="133">
        <f t="shared" si="0"/>
        <v>0.95658074766355139</v>
      </c>
    </row>
    <row r="57" spans="1:8" x14ac:dyDescent="0.25">
      <c r="A57" s="140" t="s">
        <v>196</v>
      </c>
      <c r="B57" s="202" t="s">
        <v>483</v>
      </c>
      <c r="C57" s="203"/>
      <c r="D57" s="142">
        <v>2000</v>
      </c>
      <c r="E57" s="141"/>
      <c r="F57" s="204">
        <v>2000</v>
      </c>
      <c r="G57" s="203"/>
      <c r="H57" s="131">
        <f t="shared" ref="H57:H58" si="1">F57/D57</f>
        <v>1</v>
      </c>
    </row>
    <row r="58" spans="1:8" x14ac:dyDescent="0.25">
      <c r="A58" s="150">
        <v>323190</v>
      </c>
      <c r="B58" s="137" t="s">
        <v>316</v>
      </c>
      <c r="C58" s="138"/>
      <c r="D58" s="139">
        <v>2000</v>
      </c>
      <c r="E58" s="138"/>
      <c r="F58" s="201">
        <v>2000</v>
      </c>
      <c r="G58" s="201"/>
      <c r="H58" s="133">
        <f t="shared" si="1"/>
        <v>1</v>
      </c>
    </row>
    <row r="59" spans="1:8" x14ac:dyDescent="0.25">
      <c r="A59" s="92" t="s">
        <v>200</v>
      </c>
      <c r="B59" s="202" t="s">
        <v>201</v>
      </c>
      <c r="C59" s="203"/>
      <c r="D59" s="93">
        <v>99156.93</v>
      </c>
      <c r="E59" s="94"/>
      <c r="F59" s="204">
        <v>99156.93</v>
      </c>
      <c r="G59" s="203"/>
      <c r="H59" s="131">
        <f t="shared" si="0"/>
        <v>1</v>
      </c>
    </row>
    <row r="60" spans="1:8" x14ac:dyDescent="0.25">
      <c r="A60" s="84" t="s">
        <v>285</v>
      </c>
      <c r="B60" s="199" t="s">
        <v>286</v>
      </c>
      <c r="C60" s="200"/>
      <c r="D60" s="85">
        <v>1713</v>
      </c>
      <c r="F60" s="201">
        <v>1713</v>
      </c>
      <c r="G60" s="200"/>
      <c r="H60" s="133">
        <f t="shared" si="0"/>
        <v>1</v>
      </c>
    </row>
    <row r="61" spans="1:8" x14ac:dyDescent="0.25">
      <c r="A61" s="84" t="s">
        <v>349</v>
      </c>
      <c r="B61" s="199" t="s">
        <v>350</v>
      </c>
      <c r="C61" s="200"/>
      <c r="D61" s="85">
        <v>160</v>
      </c>
      <c r="F61" s="201">
        <v>160</v>
      </c>
      <c r="G61" s="200"/>
      <c r="H61" s="133">
        <f t="shared" si="0"/>
        <v>1</v>
      </c>
    </row>
    <row r="62" spans="1:8" x14ac:dyDescent="0.25">
      <c r="A62" s="84" t="s">
        <v>287</v>
      </c>
      <c r="B62" s="199" t="s">
        <v>288</v>
      </c>
      <c r="C62" s="200"/>
      <c r="D62" s="85">
        <v>2661.65</v>
      </c>
      <c r="F62" s="201">
        <v>2661.65</v>
      </c>
      <c r="G62" s="200"/>
      <c r="H62" s="133">
        <f t="shared" si="0"/>
        <v>1</v>
      </c>
    </row>
    <row r="63" spans="1:8" x14ac:dyDescent="0.25">
      <c r="A63" s="84" t="s">
        <v>289</v>
      </c>
      <c r="B63" s="199" t="s">
        <v>290</v>
      </c>
      <c r="C63" s="200"/>
      <c r="D63" s="85">
        <v>583.33000000000004</v>
      </c>
      <c r="F63" s="201">
        <v>553.33000000000004</v>
      </c>
      <c r="G63" s="200"/>
      <c r="H63" s="133">
        <f t="shared" si="0"/>
        <v>0.94857113469219823</v>
      </c>
    </row>
    <row r="64" spans="1:8" x14ac:dyDescent="0.25">
      <c r="A64" s="84" t="s">
        <v>351</v>
      </c>
      <c r="B64" s="199" t="s">
        <v>352</v>
      </c>
      <c r="C64" s="200"/>
      <c r="D64" s="85">
        <v>99</v>
      </c>
      <c r="F64" s="201">
        <v>82.5</v>
      </c>
      <c r="G64" s="200"/>
      <c r="H64" s="133">
        <f t="shared" si="0"/>
        <v>0.83333333333333337</v>
      </c>
    </row>
    <row r="65" spans="1:8" x14ac:dyDescent="0.25">
      <c r="A65" s="84" t="s">
        <v>291</v>
      </c>
      <c r="B65" s="199" t="s">
        <v>292</v>
      </c>
      <c r="C65" s="200"/>
      <c r="D65" s="85">
        <v>624.5</v>
      </c>
      <c r="F65" s="201">
        <v>624.5</v>
      </c>
      <c r="G65" s="200"/>
      <c r="H65" s="133">
        <f t="shared" si="0"/>
        <v>1</v>
      </c>
    </row>
    <row r="66" spans="1:8" x14ac:dyDescent="0.25">
      <c r="A66" s="84" t="s">
        <v>353</v>
      </c>
      <c r="B66" s="199" t="s">
        <v>354</v>
      </c>
      <c r="C66" s="200"/>
      <c r="D66" s="85">
        <v>130</v>
      </c>
      <c r="F66" s="201">
        <v>130</v>
      </c>
      <c r="G66" s="200"/>
      <c r="H66" s="133">
        <f t="shared" si="0"/>
        <v>1</v>
      </c>
    </row>
    <row r="67" spans="1:8" x14ac:dyDescent="0.25">
      <c r="A67" s="84" t="s">
        <v>293</v>
      </c>
      <c r="B67" s="199" t="s">
        <v>294</v>
      </c>
      <c r="C67" s="200"/>
      <c r="D67" s="85">
        <v>2161.1999999999998</v>
      </c>
      <c r="F67" s="201">
        <v>2187.1999999999998</v>
      </c>
      <c r="G67" s="200"/>
      <c r="H67" s="133">
        <f t="shared" si="0"/>
        <v>1.0120303535073107</v>
      </c>
    </row>
    <row r="68" spans="1:8" x14ac:dyDescent="0.25">
      <c r="A68" s="84" t="s">
        <v>295</v>
      </c>
      <c r="B68" s="199" t="s">
        <v>296</v>
      </c>
      <c r="C68" s="200"/>
      <c r="D68" s="85">
        <v>2109.9499999999998</v>
      </c>
      <c r="F68" s="201">
        <v>2315.59</v>
      </c>
      <c r="G68" s="200"/>
      <c r="H68" s="133">
        <f t="shared" si="0"/>
        <v>1.0974620251664733</v>
      </c>
    </row>
    <row r="69" spans="1:8" x14ac:dyDescent="0.25">
      <c r="A69" s="84" t="s">
        <v>297</v>
      </c>
      <c r="B69" s="199" t="s">
        <v>298</v>
      </c>
      <c r="C69" s="200"/>
      <c r="D69" s="85">
        <v>736.26</v>
      </c>
      <c r="F69" s="201">
        <v>962.26</v>
      </c>
      <c r="G69" s="200"/>
      <c r="H69" s="133">
        <f t="shared" si="0"/>
        <v>1.3069567815717273</v>
      </c>
    </row>
    <row r="70" spans="1:8" x14ac:dyDescent="0.25">
      <c r="A70" s="84" t="s">
        <v>299</v>
      </c>
      <c r="B70" s="199" t="s">
        <v>300</v>
      </c>
      <c r="C70" s="200"/>
      <c r="D70" s="85">
        <v>1720.08</v>
      </c>
      <c r="F70" s="201">
        <v>2201.3200000000002</v>
      </c>
      <c r="G70" s="200"/>
      <c r="H70" s="133">
        <f t="shared" si="0"/>
        <v>1.2797776847588487</v>
      </c>
    </row>
    <row r="71" spans="1:8" x14ac:dyDescent="0.25">
      <c r="A71" s="84" t="s">
        <v>301</v>
      </c>
      <c r="B71" s="199" t="s">
        <v>302</v>
      </c>
      <c r="C71" s="200"/>
      <c r="D71" s="85">
        <v>4230.57</v>
      </c>
      <c r="F71" s="201">
        <v>4230.57</v>
      </c>
      <c r="G71" s="200"/>
      <c r="H71" s="133">
        <f t="shared" si="0"/>
        <v>1</v>
      </c>
    </row>
    <row r="72" spans="1:8" x14ac:dyDescent="0.25">
      <c r="A72" s="84" t="s">
        <v>303</v>
      </c>
      <c r="B72" s="199" t="s">
        <v>304</v>
      </c>
      <c r="C72" s="200"/>
      <c r="D72" s="85">
        <v>1800</v>
      </c>
      <c r="F72" s="201">
        <v>1620.5</v>
      </c>
      <c r="G72" s="200"/>
      <c r="H72" s="133">
        <f t="shared" si="0"/>
        <v>0.90027777777777773</v>
      </c>
    </row>
    <row r="73" spans="1:8" x14ac:dyDescent="0.25">
      <c r="A73" s="84" t="s">
        <v>305</v>
      </c>
      <c r="B73" s="199" t="s">
        <v>306</v>
      </c>
      <c r="C73" s="200"/>
      <c r="D73" s="85">
        <v>199.24</v>
      </c>
      <c r="F73" s="201">
        <v>210.86</v>
      </c>
      <c r="G73" s="200"/>
      <c r="H73" s="133">
        <f t="shared" si="0"/>
        <v>1.058321622164224</v>
      </c>
    </row>
    <row r="74" spans="1:8" x14ac:dyDescent="0.25">
      <c r="A74" s="84" t="s">
        <v>307</v>
      </c>
      <c r="B74" s="199" t="s">
        <v>308</v>
      </c>
      <c r="C74" s="200"/>
      <c r="D74" s="85">
        <v>7534.96</v>
      </c>
      <c r="F74" s="201">
        <v>7537.81</v>
      </c>
      <c r="G74" s="200"/>
      <c r="H74" s="133">
        <f t="shared" si="0"/>
        <v>1.0003782369116758</v>
      </c>
    </row>
    <row r="75" spans="1:8" x14ac:dyDescent="0.25">
      <c r="A75" s="84" t="s">
        <v>309</v>
      </c>
      <c r="B75" s="199" t="s">
        <v>310</v>
      </c>
      <c r="C75" s="200"/>
      <c r="D75" s="85">
        <v>16193.95</v>
      </c>
      <c r="F75" s="201">
        <v>16916.830000000002</v>
      </c>
      <c r="G75" s="200"/>
      <c r="H75" s="133">
        <f t="shared" ref="H75:H133" si="2">F75/D75</f>
        <v>1.0446388929198869</v>
      </c>
    </row>
    <row r="76" spans="1:8" x14ac:dyDescent="0.25">
      <c r="A76" s="84" t="s">
        <v>355</v>
      </c>
      <c r="B76" s="199" t="s">
        <v>356</v>
      </c>
      <c r="C76" s="200"/>
      <c r="D76" s="85">
        <v>1100</v>
      </c>
      <c r="F76" s="201">
        <v>965.62</v>
      </c>
      <c r="G76" s="200"/>
      <c r="H76" s="133">
        <f t="shared" si="2"/>
        <v>0.87783636363636364</v>
      </c>
    </row>
    <row r="77" spans="1:8" x14ac:dyDescent="0.25">
      <c r="A77" s="84" t="s">
        <v>357</v>
      </c>
      <c r="B77" s="199" t="s">
        <v>103</v>
      </c>
      <c r="C77" s="200"/>
      <c r="D77" s="85">
        <v>663</v>
      </c>
      <c r="F77" s="201">
        <v>0</v>
      </c>
      <c r="G77" s="200"/>
      <c r="H77" s="133">
        <f t="shared" si="2"/>
        <v>0</v>
      </c>
    </row>
    <row r="78" spans="1:8" x14ac:dyDescent="0.25">
      <c r="A78" s="84" t="s">
        <v>311</v>
      </c>
      <c r="B78" s="199" t="s">
        <v>312</v>
      </c>
      <c r="C78" s="200"/>
      <c r="D78" s="85">
        <v>1950.05</v>
      </c>
      <c r="F78" s="201">
        <v>1936.79</v>
      </c>
      <c r="G78" s="200"/>
      <c r="H78" s="133">
        <f t="shared" si="2"/>
        <v>0.9932001743545037</v>
      </c>
    </row>
    <row r="79" spans="1:8" x14ac:dyDescent="0.25">
      <c r="A79" s="84" t="s">
        <v>313</v>
      </c>
      <c r="B79" s="199" t="s">
        <v>314</v>
      </c>
      <c r="C79" s="200"/>
      <c r="D79" s="85">
        <v>553.51</v>
      </c>
      <c r="F79" s="201">
        <v>553.51</v>
      </c>
      <c r="G79" s="200"/>
      <c r="H79" s="133">
        <f t="shared" si="2"/>
        <v>1</v>
      </c>
    </row>
    <row r="80" spans="1:8" x14ac:dyDescent="0.25">
      <c r="A80" s="84" t="s">
        <v>315</v>
      </c>
      <c r="B80" s="199" t="s">
        <v>316</v>
      </c>
      <c r="C80" s="200"/>
      <c r="D80" s="85">
        <v>27193.13</v>
      </c>
      <c r="F80" s="201">
        <v>27193.13</v>
      </c>
      <c r="G80" s="200"/>
      <c r="H80" s="133">
        <f t="shared" si="2"/>
        <v>1</v>
      </c>
    </row>
    <row r="81" spans="1:8" x14ac:dyDescent="0.25">
      <c r="A81" s="84" t="s">
        <v>317</v>
      </c>
      <c r="B81" s="199" t="s">
        <v>318</v>
      </c>
      <c r="C81" s="200"/>
      <c r="D81" s="85">
        <v>254.88</v>
      </c>
      <c r="F81" s="201">
        <v>254.88</v>
      </c>
      <c r="G81" s="200"/>
      <c r="H81" s="133">
        <f t="shared" si="2"/>
        <v>1</v>
      </c>
    </row>
    <row r="82" spans="1:8" x14ac:dyDescent="0.25">
      <c r="A82" s="84" t="s">
        <v>319</v>
      </c>
      <c r="B82" s="199" t="s">
        <v>320</v>
      </c>
      <c r="C82" s="200"/>
      <c r="D82" s="85">
        <v>700</v>
      </c>
      <c r="F82" s="201">
        <v>700</v>
      </c>
      <c r="G82" s="200"/>
      <c r="H82" s="133">
        <f t="shared" si="2"/>
        <v>1</v>
      </c>
    </row>
    <row r="83" spans="1:8" x14ac:dyDescent="0.25">
      <c r="A83" s="84" t="s">
        <v>358</v>
      </c>
      <c r="B83" s="199" t="s">
        <v>359</v>
      </c>
      <c r="C83" s="200"/>
      <c r="D83" s="85">
        <v>30</v>
      </c>
      <c r="F83" s="201">
        <v>0</v>
      </c>
      <c r="G83" s="200"/>
      <c r="H83" s="133">
        <f t="shared" si="2"/>
        <v>0</v>
      </c>
    </row>
    <row r="84" spans="1:8" x14ac:dyDescent="0.25">
      <c r="A84" s="84" t="s">
        <v>321</v>
      </c>
      <c r="B84" s="199" t="s">
        <v>322</v>
      </c>
      <c r="C84" s="200"/>
      <c r="D84" s="85">
        <v>2294.1999999999998</v>
      </c>
      <c r="F84" s="201">
        <v>2294.1999999999998</v>
      </c>
      <c r="G84" s="200"/>
      <c r="H84" s="133">
        <f t="shared" si="2"/>
        <v>1</v>
      </c>
    </row>
    <row r="85" spans="1:8" x14ac:dyDescent="0.25">
      <c r="A85" s="84" t="s">
        <v>323</v>
      </c>
      <c r="B85" s="199" t="s">
        <v>324</v>
      </c>
      <c r="C85" s="200"/>
      <c r="D85" s="85">
        <v>2980.21</v>
      </c>
      <c r="F85" s="201">
        <v>2980.21</v>
      </c>
      <c r="G85" s="200"/>
      <c r="H85" s="133">
        <f t="shared" si="2"/>
        <v>1</v>
      </c>
    </row>
    <row r="86" spans="1:8" x14ac:dyDescent="0.25">
      <c r="A86" s="84" t="s">
        <v>325</v>
      </c>
      <c r="B86" s="199" t="s">
        <v>326</v>
      </c>
      <c r="C86" s="200"/>
      <c r="D86" s="85">
        <v>165.9</v>
      </c>
      <c r="F86" s="201">
        <v>165.9</v>
      </c>
      <c r="G86" s="200"/>
      <c r="H86" s="133">
        <f t="shared" si="2"/>
        <v>1</v>
      </c>
    </row>
    <row r="87" spans="1:8" x14ac:dyDescent="0.25">
      <c r="A87" s="84" t="s">
        <v>327</v>
      </c>
      <c r="B87" s="199" t="s">
        <v>328</v>
      </c>
      <c r="C87" s="200"/>
      <c r="D87" s="85">
        <v>738.64</v>
      </c>
      <c r="F87" s="201">
        <v>772.17</v>
      </c>
      <c r="G87" s="200"/>
      <c r="H87" s="133">
        <f t="shared" si="2"/>
        <v>1.0453942380591357</v>
      </c>
    </row>
    <row r="88" spans="1:8" x14ac:dyDescent="0.25">
      <c r="A88" s="84" t="s">
        <v>329</v>
      </c>
      <c r="B88" s="199" t="s">
        <v>330</v>
      </c>
      <c r="C88" s="200"/>
      <c r="D88" s="85">
        <v>3901.2</v>
      </c>
      <c r="F88" s="201">
        <v>3901.2</v>
      </c>
      <c r="G88" s="200"/>
      <c r="H88" s="133">
        <f t="shared" si="2"/>
        <v>1</v>
      </c>
    </row>
    <row r="89" spans="1:8" x14ac:dyDescent="0.25">
      <c r="A89" s="84" t="s">
        <v>331</v>
      </c>
      <c r="B89" s="199" t="s">
        <v>332</v>
      </c>
      <c r="C89" s="200"/>
      <c r="D89" s="85">
        <v>3927.6</v>
      </c>
      <c r="F89" s="201">
        <v>3927.6</v>
      </c>
      <c r="G89" s="200"/>
      <c r="H89" s="133">
        <f t="shared" si="2"/>
        <v>1</v>
      </c>
    </row>
    <row r="90" spans="1:8" x14ac:dyDescent="0.25">
      <c r="A90" s="84" t="s">
        <v>248</v>
      </c>
      <c r="B90" s="199" t="s">
        <v>249</v>
      </c>
      <c r="C90" s="200"/>
      <c r="D90" s="85">
        <v>792.64</v>
      </c>
      <c r="F90" s="201">
        <v>792.64</v>
      </c>
      <c r="G90" s="200"/>
      <c r="H90" s="133">
        <f t="shared" si="2"/>
        <v>1</v>
      </c>
    </row>
    <row r="91" spans="1:8" x14ac:dyDescent="0.25">
      <c r="A91" s="84" t="s">
        <v>258</v>
      </c>
      <c r="B91" s="199" t="s">
        <v>259</v>
      </c>
      <c r="C91" s="200"/>
      <c r="D91" s="85">
        <v>33</v>
      </c>
      <c r="F91" s="201">
        <v>0</v>
      </c>
      <c r="G91" s="200"/>
      <c r="H91" s="133">
        <f t="shared" si="2"/>
        <v>0</v>
      </c>
    </row>
    <row r="92" spans="1:8" x14ac:dyDescent="0.25">
      <c r="A92" s="84" t="s">
        <v>333</v>
      </c>
      <c r="B92" s="199" t="s">
        <v>334</v>
      </c>
      <c r="C92" s="200"/>
      <c r="D92" s="85">
        <v>1100.92</v>
      </c>
      <c r="F92" s="201">
        <v>1100.92</v>
      </c>
      <c r="G92" s="200"/>
      <c r="H92" s="133">
        <f t="shared" si="2"/>
        <v>1</v>
      </c>
    </row>
    <row r="93" spans="1:8" x14ac:dyDescent="0.25">
      <c r="A93" s="84" t="s">
        <v>335</v>
      </c>
      <c r="B93" s="199" t="s">
        <v>336</v>
      </c>
      <c r="C93" s="200"/>
      <c r="D93" s="85">
        <v>1759.51</v>
      </c>
      <c r="F93" s="201">
        <v>1759.51</v>
      </c>
      <c r="G93" s="200"/>
      <c r="H93" s="133">
        <f t="shared" si="2"/>
        <v>1</v>
      </c>
    </row>
    <row r="94" spans="1:8" x14ac:dyDescent="0.25">
      <c r="A94" s="84" t="s">
        <v>337</v>
      </c>
      <c r="B94" s="199" t="s">
        <v>338</v>
      </c>
      <c r="C94" s="200"/>
      <c r="D94" s="85">
        <v>137.5</v>
      </c>
      <c r="F94" s="201">
        <v>137.5</v>
      </c>
      <c r="G94" s="200"/>
      <c r="H94" s="133">
        <f t="shared" si="2"/>
        <v>1</v>
      </c>
    </row>
    <row r="95" spans="1:8" x14ac:dyDescent="0.25">
      <c r="A95" s="84" t="s">
        <v>360</v>
      </c>
      <c r="B95" s="199" t="s">
        <v>361</v>
      </c>
      <c r="C95" s="200"/>
      <c r="D95" s="85">
        <v>65</v>
      </c>
      <c r="F95" s="201">
        <v>0</v>
      </c>
      <c r="G95" s="200"/>
      <c r="H95" s="133">
        <f t="shared" si="2"/>
        <v>0</v>
      </c>
    </row>
    <row r="96" spans="1:8" x14ac:dyDescent="0.25">
      <c r="A96" s="84" t="s">
        <v>362</v>
      </c>
      <c r="B96" s="199" t="s">
        <v>363</v>
      </c>
      <c r="C96" s="200"/>
      <c r="D96" s="85">
        <v>100</v>
      </c>
      <c r="F96" s="201">
        <v>0</v>
      </c>
      <c r="G96" s="200"/>
      <c r="H96" s="133">
        <f t="shared" si="2"/>
        <v>0</v>
      </c>
    </row>
    <row r="97" spans="1:8" x14ac:dyDescent="0.25">
      <c r="A97" s="84" t="s">
        <v>364</v>
      </c>
      <c r="B97" s="199" t="s">
        <v>365</v>
      </c>
      <c r="C97" s="200"/>
      <c r="D97" s="85">
        <v>66</v>
      </c>
      <c r="F97" s="201">
        <v>0</v>
      </c>
      <c r="G97" s="200"/>
      <c r="H97" s="133">
        <f t="shared" si="2"/>
        <v>0</v>
      </c>
    </row>
    <row r="98" spans="1:8" x14ac:dyDescent="0.25">
      <c r="A98" s="84" t="s">
        <v>339</v>
      </c>
      <c r="B98" s="199" t="s">
        <v>340</v>
      </c>
      <c r="C98" s="200"/>
      <c r="D98" s="85">
        <v>663</v>
      </c>
      <c r="F98" s="201">
        <v>663</v>
      </c>
      <c r="G98" s="200"/>
      <c r="H98" s="133">
        <f t="shared" si="2"/>
        <v>1</v>
      </c>
    </row>
    <row r="99" spans="1:8" x14ac:dyDescent="0.25">
      <c r="A99" s="84" t="s">
        <v>341</v>
      </c>
      <c r="B99" s="199" t="s">
        <v>342</v>
      </c>
      <c r="C99" s="200"/>
      <c r="D99" s="85">
        <v>900</v>
      </c>
      <c r="F99" s="201">
        <v>828.25</v>
      </c>
      <c r="G99" s="200"/>
      <c r="H99" s="133">
        <f t="shared" si="2"/>
        <v>0.92027777777777775</v>
      </c>
    </row>
    <row r="100" spans="1:8" x14ac:dyDescent="0.25">
      <c r="A100" s="84" t="s">
        <v>366</v>
      </c>
      <c r="B100" s="199" t="s">
        <v>367</v>
      </c>
      <c r="C100" s="200"/>
      <c r="D100" s="85">
        <v>66</v>
      </c>
      <c r="F100" s="201">
        <v>0</v>
      </c>
      <c r="G100" s="200"/>
      <c r="H100" s="133">
        <f t="shared" si="2"/>
        <v>0</v>
      </c>
    </row>
    <row r="101" spans="1:8" x14ac:dyDescent="0.25">
      <c r="A101" s="84" t="s">
        <v>368</v>
      </c>
      <c r="B101" s="199" t="s">
        <v>369</v>
      </c>
      <c r="C101" s="200"/>
      <c r="D101" s="85">
        <v>1330</v>
      </c>
      <c r="F101" s="201">
        <v>910.11</v>
      </c>
      <c r="G101" s="200"/>
      <c r="H101" s="133">
        <f t="shared" si="2"/>
        <v>0.68429323308270673</v>
      </c>
    </row>
    <row r="102" spans="1:8" x14ac:dyDescent="0.25">
      <c r="A102" s="84" t="s">
        <v>343</v>
      </c>
      <c r="B102" s="199" t="s">
        <v>157</v>
      </c>
      <c r="C102" s="200"/>
      <c r="D102" s="85">
        <v>1000</v>
      </c>
      <c r="F102" s="201">
        <v>962.04</v>
      </c>
      <c r="G102" s="200"/>
      <c r="H102" s="133">
        <f t="shared" si="2"/>
        <v>0.96204000000000001</v>
      </c>
    </row>
    <row r="103" spans="1:8" x14ac:dyDescent="0.25">
      <c r="A103" s="84" t="s">
        <v>344</v>
      </c>
      <c r="B103" s="199" t="s">
        <v>345</v>
      </c>
      <c r="C103" s="200"/>
      <c r="D103" s="85">
        <v>53.09</v>
      </c>
      <c r="F103" s="201">
        <v>53.09</v>
      </c>
      <c r="G103" s="200"/>
      <c r="H103" s="133">
        <f t="shared" si="2"/>
        <v>1</v>
      </c>
    </row>
    <row r="104" spans="1:8" x14ac:dyDescent="0.25">
      <c r="A104" s="84" t="s">
        <v>260</v>
      </c>
      <c r="B104" s="199" t="s">
        <v>261</v>
      </c>
      <c r="C104" s="199"/>
      <c r="D104" s="85">
        <v>66</v>
      </c>
      <c r="F104" s="201">
        <v>0</v>
      </c>
      <c r="G104" s="201"/>
      <c r="H104" s="133">
        <f t="shared" si="2"/>
        <v>0</v>
      </c>
    </row>
    <row r="105" spans="1:8" x14ac:dyDescent="0.25">
      <c r="A105" s="84" t="s">
        <v>370</v>
      </c>
      <c r="B105" s="199" t="s">
        <v>371</v>
      </c>
      <c r="C105" s="200"/>
      <c r="D105" s="85">
        <v>33</v>
      </c>
      <c r="F105" s="201">
        <v>0</v>
      </c>
      <c r="G105" s="200"/>
      <c r="H105" s="133">
        <f t="shared" si="2"/>
        <v>0</v>
      </c>
    </row>
    <row r="106" spans="1:8" x14ac:dyDescent="0.25">
      <c r="A106" s="84" t="s">
        <v>372</v>
      </c>
      <c r="B106" s="199" t="s">
        <v>373</v>
      </c>
      <c r="C106" s="200"/>
      <c r="D106" s="85">
        <v>27</v>
      </c>
      <c r="F106" s="201">
        <v>27</v>
      </c>
      <c r="G106" s="200"/>
      <c r="H106" s="133">
        <f t="shared" si="2"/>
        <v>1</v>
      </c>
    </row>
    <row r="107" spans="1:8" x14ac:dyDescent="0.25">
      <c r="A107" s="84" t="s">
        <v>374</v>
      </c>
      <c r="B107" s="199" t="s">
        <v>375</v>
      </c>
      <c r="C107" s="200"/>
      <c r="D107" s="85">
        <v>151.06</v>
      </c>
      <c r="F107" s="201">
        <v>151.06</v>
      </c>
      <c r="G107" s="200"/>
      <c r="H107" s="133">
        <f t="shared" si="2"/>
        <v>1</v>
      </c>
    </row>
    <row r="108" spans="1:8" x14ac:dyDescent="0.25">
      <c r="A108" s="84" t="s">
        <v>346</v>
      </c>
      <c r="B108" s="199" t="s">
        <v>155</v>
      </c>
      <c r="C108" s="200"/>
      <c r="D108" s="85">
        <v>1372.31</v>
      </c>
      <c r="F108" s="201">
        <v>1687.79</v>
      </c>
      <c r="G108" s="200"/>
      <c r="H108" s="133">
        <f t="shared" si="2"/>
        <v>1.2298897479432489</v>
      </c>
    </row>
    <row r="109" spans="1:8" x14ac:dyDescent="0.25">
      <c r="A109" s="84" t="s">
        <v>347</v>
      </c>
      <c r="B109" s="199" t="s">
        <v>348</v>
      </c>
      <c r="C109" s="200"/>
      <c r="D109" s="85">
        <v>330.89</v>
      </c>
      <c r="F109" s="201">
        <v>330.89</v>
      </c>
      <c r="G109" s="200"/>
      <c r="H109" s="133">
        <f t="shared" si="2"/>
        <v>1</v>
      </c>
    </row>
    <row r="110" spans="1:8" x14ac:dyDescent="0.25">
      <c r="A110" s="92" t="s">
        <v>202</v>
      </c>
      <c r="B110" s="202" t="s">
        <v>203</v>
      </c>
      <c r="C110" s="203"/>
      <c r="D110" s="93">
        <v>4870</v>
      </c>
      <c r="E110" s="94"/>
      <c r="F110" s="204">
        <v>2611.4899999999998</v>
      </c>
      <c r="G110" s="203"/>
      <c r="H110" s="131">
        <f t="shared" si="2"/>
        <v>0.53624024640657075</v>
      </c>
    </row>
    <row r="111" spans="1:8" x14ac:dyDescent="0.25">
      <c r="A111" s="84" t="s">
        <v>303</v>
      </c>
      <c r="B111" s="199" t="s">
        <v>304</v>
      </c>
      <c r="C111" s="200"/>
      <c r="D111" s="85">
        <v>600</v>
      </c>
      <c r="F111" s="201">
        <v>94.58</v>
      </c>
      <c r="G111" s="200"/>
      <c r="H111" s="133">
        <v>0</v>
      </c>
    </row>
    <row r="112" spans="1:8" x14ac:dyDescent="0.25">
      <c r="A112" s="150">
        <v>322240</v>
      </c>
      <c r="B112" s="137" t="s">
        <v>306</v>
      </c>
      <c r="C112" s="138"/>
      <c r="D112" s="139">
        <v>300</v>
      </c>
      <c r="E112" s="138"/>
      <c r="F112" s="201">
        <v>0</v>
      </c>
      <c r="G112" s="200"/>
      <c r="H112" s="133">
        <v>0</v>
      </c>
    </row>
    <row r="113" spans="1:8" ht="15.75" customHeight="1" x14ac:dyDescent="0.25">
      <c r="A113" s="84" t="s">
        <v>355</v>
      </c>
      <c r="B113" s="199" t="s">
        <v>356</v>
      </c>
      <c r="C113" s="200"/>
      <c r="D113" s="85">
        <v>2410</v>
      </c>
      <c r="F113" s="201">
        <v>1788.49</v>
      </c>
      <c r="G113" s="200"/>
      <c r="H113" s="133">
        <v>0</v>
      </c>
    </row>
    <row r="114" spans="1:8" x14ac:dyDescent="0.25">
      <c r="A114" s="84" t="s">
        <v>362</v>
      </c>
      <c r="B114" s="199" t="s">
        <v>363</v>
      </c>
      <c r="C114" s="200"/>
      <c r="D114" s="85">
        <v>300</v>
      </c>
      <c r="F114" s="201">
        <v>192.36</v>
      </c>
      <c r="G114" s="200"/>
      <c r="H114" s="133">
        <v>0</v>
      </c>
    </row>
    <row r="115" spans="1:8" x14ac:dyDescent="0.25">
      <c r="A115" s="150">
        <v>329310</v>
      </c>
      <c r="B115" s="137" t="s">
        <v>157</v>
      </c>
      <c r="C115" s="138"/>
      <c r="D115" s="139">
        <v>100</v>
      </c>
      <c r="E115" s="138"/>
      <c r="F115" s="201">
        <v>0</v>
      </c>
      <c r="G115" s="200"/>
      <c r="H115" s="133">
        <v>0</v>
      </c>
    </row>
    <row r="116" spans="1:8" x14ac:dyDescent="0.25">
      <c r="A116" s="84" t="s">
        <v>344</v>
      </c>
      <c r="B116" s="199" t="s">
        <v>345</v>
      </c>
      <c r="C116" s="200"/>
      <c r="D116" s="85">
        <v>40</v>
      </c>
      <c r="F116" s="201">
        <v>25</v>
      </c>
      <c r="G116" s="200"/>
      <c r="H116" s="133">
        <v>0</v>
      </c>
    </row>
    <row r="117" spans="1:8" x14ac:dyDescent="0.25">
      <c r="A117" s="84" t="s">
        <v>346</v>
      </c>
      <c r="B117" s="199" t="s">
        <v>155</v>
      </c>
      <c r="C117" s="200"/>
      <c r="D117" s="85">
        <v>1000</v>
      </c>
      <c r="F117" s="201">
        <v>510</v>
      </c>
      <c r="G117" s="200"/>
      <c r="H117" s="133">
        <v>0</v>
      </c>
    </row>
    <row r="118" spans="1:8" x14ac:dyDescent="0.25">
      <c r="A118" s="150">
        <v>343120</v>
      </c>
      <c r="B118" s="199" t="s">
        <v>348</v>
      </c>
      <c r="C118" s="200"/>
      <c r="D118" s="85">
        <v>50</v>
      </c>
      <c r="F118" s="201">
        <v>0</v>
      </c>
      <c r="G118" s="200"/>
      <c r="H118" s="133">
        <v>0</v>
      </c>
    </row>
    <row r="119" spans="1:8" x14ac:dyDescent="0.25">
      <c r="A119" s="150">
        <v>343390</v>
      </c>
      <c r="B119" s="199" t="s">
        <v>266</v>
      </c>
      <c r="C119" s="200"/>
      <c r="D119" s="85">
        <v>50</v>
      </c>
      <c r="F119" s="201">
        <v>0</v>
      </c>
      <c r="G119" s="200"/>
      <c r="H119" s="133">
        <f t="shared" si="2"/>
        <v>0</v>
      </c>
    </row>
    <row r="120" spans="1:8" x14ac:dyDescent="0.25">
      <c r="A120" s="84" t="s">
        <v>283</v>
      </c>
      <c r="B120" s="199" t="s">
        <v>284</v>
      </c>
      <c r="C120" s="200"/>
      <c r="D120" s="85">
        <v>15</v>
      </c>
      <c r="F120" s="201">
        <v>0</v>
      </c>
      <c r="G120" s="200"/>
      <c r="H120" s="133">
        <f t="shared" si="2"/>
        <v>0</v>
      </c>
    </row>
    <row r="121" spans="1:8" x14ac:dyDescent="0.25">
      <c r="A121" s="84" t="s">
        <v>376</v>
      </c>
      <c r="B121" s="199" t="s">
        <v>377</v>
      </c>
      <c r="C121" s="200"/>
      <c r="D121" s="85">
        <v>5</v>
      </c>
      <c r="F121" s="201">
        <v>1.06</v>
      </c>
      <c r="G121" s="200"/>
      <c r="H121" s="133">
        <f t="shared" si="2"/>
        <v>0.21200000000000002</v>
      </c>
    </row>
    <row r="122" spans="1:8" x14ac:dyDescent="0.25">
      <c r="A122" s="92" t="s">
        <v>204</v>
      </c>
      <c r="B122" s="202" t="s">
        <v>205</v>
      </c>
      <c r="C122" s="203"/>
      <c r="D122" s="93">
        <v>316</v>
      </c>
      <c r="E122" s="94"/>
      <c r="F122" s="204">
        <v>316</v>
      </c>
      <c r="G122" s="203"/>
      <c r="H122" s="131">
        <f t="shared" si="2"/>
        <v>1</v>
      </c>
    </row>
    <row r="123" spans="1:8" x14ac:dyDescent="0.25">
      <c r="A123" s="84" t="s">
        <v>378</v>
      </c>
      <c r="B123" s="199" t="s">
        <v>379</v>
      </c>
      <c r="C123" s="200"/>
      <c r="D123" s="85">
        <v>316</v>
      </c>
      <c r="F123" s="201">
        <v>316</v>
      </c>
      <c r="G123" s="200"/>
      <c r="H123" s="133">
        <f t="shared" si="2"/>
        <v>1</v>
      </c>
    </row>
    <row r="124" spans="1:8" x14ac:dyDescent="0.25">
      <c r="A124" s="92" t="s">
        <v>206</v>
      </c>
      <c r="B124" s="202" t="s">
        <v>207</v>
      </c>
      <c r="C124" s="203"/>
      <c r="D124" s="93">
        <v>31250</v>
      </c>
      <c r="E124" s="94"/>
      <c r="F124" s="204">
        <v>27478.91</v>
      </c>
      <c r="G124" s="203"/>
      <c r="H124" s="131">
        <f t="shared" si="2"/>
        <v>0.87932511999999996</v>
      </c>
    </row>
    <row r="125" spans="1:8" x14ac:dyDescent="0.25">
      <c r="A125" s="84" t="s">
        <v>353</v>
      </c>
      <c r="B125" s="199" t="s">
        <v>354</v>
      </c>
      <c r="C125" s="200"/>
      <c r="D125" s="85">
        <v>1000</v>
      </c>
      <c r="F125" s="201">
        <v>0</v>
      </c>
      <c r="G125" s="200"/>
      <c r="H125" s="133">
        <f t="shared" si="2"/>
        <v>0</v>
      </c>
    </row>
    <row r="126" spans="1:8" x14ac:dyDescent="0.25">
      <c r="A126" s="84" t="s">
        <v>295</v>
      </c>
      <c r="B126" s="199" t="s">
        <v>296</v>
      </c>
      <c r="C126" s="200"/>
      <c r="D126" s="85">
        <v>100</v>
      </c>
      <c r="F126" s="201">
        <v>0</v>
      </c>
      <c r="G126" s="200"/>
      <c r="H126" s="133">
        <f t="shared" si="2"/>
        <v>0</v>
      </c>
    </row>
    <row r="127" spans="1:8" x14ac:dyDescent="0.25">
      <c r="A127" s="84" t="s">
        <v>297</v>
      </c>
      <c r="B127" s="199" t="s">
        <v>298</v>
      </c>
      <c r="C127" s="200"/>
      <c r="D127" s="85">
        <v>1728.82</v>
      </c>
      <c r="F127" s="201">
        <v>1319.55</v>
      </c>
      <c r="G127" s="200"/>
      <c r="H127" s="133">
        <f t="shared" si="2"/>
        <v>0.76326627410603765</v>
      </c>
    </row>
    <row r="128" spans="1:8" x14ac:dyDescent="0.25">
      <c r="A128" s="84" t="s">
        <v>303</v>
      </c>
      <c r="B128" s="199" t="s">
        <v>304</v>
      </c>
      <c r="C128" s="200"/>
      <c r="D128" s="85">
        <v>1680.29</v>
      </c>
      <c r="F128" s="201">
        <v>1086.0999999999999</v>
      </c>
      <c r="G128" s="200"/>
      <c r="H128" s="133">
        <f t="shared" si="2"/>
        <v>0.64637651833909615</v>
      </c>
    </row>
    <row r="129" spans="1:8" x14ac:dyDescent="0.25">
      <c r="A129" s="84" t="s">
        <v>355</v>
      </c>
      <c r="B129" s="199" t="s">
        <v>356</v>
      </c>
      <c r="C129" s="200"/>
      <c r="D129" s="85">
        <v>1000</v>
      </c>
      <c r="F129" s="201">
        <v>558.41</v>
      </c>
      <c r="G129" s="200"/>
      <c r="H129" s="133">
        <f t="shared" si="2"/>
        <v>0.55840999999999996</v>
      </c>
    </row>
    <row r="130" spans="1:8" x14ac:dyDescent="0.25">
      <c r="A130" s="84" t="s">
        <v>331</v>
      </c>
      <c r="B130" s="199" t="s">
        <v>332</v>
      </c>
      <c r="C130" s="200"/>
      <c r="D130" s="85">
        <v>100</v>
      </c>
      <c r="F130" s="201">
        <v>0</v>
      </c>
      <c r="G130" s="200"/>
      <c r="H130" s="133">
        <f t="shared" si="2"/>
        <v>0</v>
      </c>
    </row>
    <row r="131" spans="1:8" x14ac:dyDescent="0.25">
      <c r="A131" s="84" t="s">
        <v>382</v>
      </c>
      <c r="B131" s="199" t="s">
        <v>383</v>
      </c>
      <c r="C131" s="200"/>
      <c r="D131" s="85">
        <v>100</v>
      </c>
      <c r="F131" s="201">
        <v>0</v>
      </c>
      <c r="G131" s="200"/>
      <c r="H131" s="133">
        <f t="shared" si="2"/>
        <v>0</v>
      </c>
    </row>
    <row r="132" spans="1:8" x14ac:dyDescent="0.25">
      <c r="A132" s="84" t="s">
        <v>333</v>
      </c>
      <c r="B132" s="199" t="s">
        <v>334</v>
      </c>
      <c r="C132" s="200"/>
      <c r="D132" s="85">
        <v>530.89</v>
      </c>
      <c r="F132" s="201">
        <v>0</v>
      </c>
      <c r="G132" s="200"/>
      <c r="H132" s="133">
        <f t="shared" si="2"/>
        <v>0</v>
      </c>
    </row>
    <row r="133" spans="1:8" x14ac:dyDescent="0.25">
      <c r="A133" s="84" t="s">
        <v>337</v>
      </c>
      <c r="B133" s="199" t="s">
        <v>338</v>
      </c>
      <c r="C133" s="200"/>
      <c r="D133" s="85">
        <v>100</v>
      </c>
      <c r="F133" s="201">
        <v>0</v>
      </c>
      <c r="G133" s="200"/>
      <c r="H133" s="133">
        <f t="shared" si="2"/>
        <v>0</v>
      </c>
    </row>
    <row r="134" spans="1:8" x14ac:dyDescent="0.25">
      <c r="A134" s="84" t="s">
        <v>343</v>
      </c>
      <c r="B134" s="199" t="s">
        <v>157</v>
      </c>
      <c r="C134" s="200"/>
      <c r="D134" s="85">
        <v>0</v>
      </c>
      <c r="F134" s="201">
        <v>0</v>
      </c>
      <c r="G134" s="200"/>
      <c r="H134" s="133" t="e">
        <f t="shared" ref="H134:H194" si="3">F134/D134</f>
        <v>#DIV/0!</v>
      </c>
    </row>
    <row r="135" spans="1:8" x14ac:dyDescent="0.25">
      <c r="A135" s="84" t="s">
        <v>346</v>
      </c>
      <c r="B135" s="199" t="s">
        <v>155</v>
      </c>
      <c r="C135" s="200"/>
      <c r="D135" s="85">
        <v>100</v>
      </c>
      <c r="F135" s="201">
        <v>0</v>
      </c>
      <c r="G135" s="200"/>
      <c r="H135" s="133">
        <f t="shared" si="3"/>
        <v>0</v>
      </c>
    </row>
    <row r="136" spans="1:8" x14ac:dyDescent="0.25">
      <c r="A136" s="84" t="s">
        <v>380</v>
      </c>
      <c r="B136" s="199" t="s">
        <v>381</v>
      </c>
      <c r="C136" s="200"/>
      <c r="D136" s="85">
        <v>150</v>
      </c>
      <c r="F136" s="201">
        <v>147.6</v>
      </c>
      <c r="G136" s="200"/>
      <c r="H136" s="133">
        <f t="shared" si="3"/>
        <v>0.98399999999999999</v>
      </c>
    </row>
    <row r="137" spans="1:8" x14ac:dyDescent="0.25">
      <c r="A137" s="84" t="s">
        <v>384</v>
      </c>
      <c r="B137" s="199" t="s">
        <v>385</v>
      </c>
      <c r="C137" s="200"/>
      <c r="D137" s="85">
        <v>23600</v>
      </c>
      <c r="F137" s="201">
        <v>23335.599999999999</v>
      </c>
      <c r="G137" s="200"/>
      <c r="H137" s="133">
        <f t="shared" si="3"/>
        <v>0.9887966101694915</v>
      </c>
    </row>
    <row r="138" spans="1:8" x14ac:dyDescent="0.25">
      <c r="A138" s="84" t="s">
        <v>376</v>
      </c>
      <c r="B138" s="199" t="s">
        <v>377</v>
      </c>
      <c r="C138" s="200"/>
      <c r="D138" s="85">
        <v>1060</v>
      </c>
      <c r="F138" s="201">
        <v>1031.6500000000001</v>
      </c>
      <c r="G138" s="200"/>
      <c r="H138" s="133">
        <f t="shared" si="3"/>
        <v>0.9732547169811322</v>
      </c>
    </row>
    <row r="139" spans="1:8" x14ac:dyDescent="0.25">
      <c r="A139" s="92" t="s">
        <v>210</v>
      </c>
      <c r="B139" s="202" t="s">
        <v>211</v>
      </c>
      <c r="C139" s="203"/>
      <c r="D139" s="93">
        <v>1580</v>
      </c>
      <c r="E139" s="94"/>
      <c r="F139" s="204">
        <v>401.77</v>
      </c>
      <c r="G139" s="203"/>
      <c r="H139" s="131">
        <f t="shared" si="3"/>
        <v>0.25428481012658227</v>
      </c>
    </row>
    <row r="140" spans="1:8" x14ac:dyDescent="0.25">
      <c r="A140" s="84" t="s">
        <v>303</v>
      </c>
      <c r="B140" s="199" t="s">
        <v>304</v>
      </c>
      <c r="C140" s="200"/>
      <c r="D140" s="85">
        <v>300</v>
      </c>
      <c r="F140" s="201">
        <v>0</v>
      </c>
      <c r="G140" s="200"/>
      <c r="H140" s="133">
        <f t="shared" si="3"/>
        <v>0</v>
      </c>
    </row>
    <row r="141" spans="1:8" x14ac:dyDescent="0.25">
      <c r="A141" s="84" t="s">
        <v>305</v>
      </c>
      <c r="B141" s="199" t="s">
        <v>306</v>
      </c>
      <c r="C141" s="200"/>
      <c r="D141" s="85">
        <v>550</v>
      </c>
      <c r="F141" s="201">
        <v>124.88</v>
      </c>
      <c r="G141" s="200"/>
      <c r="H141" s="133">
        <f t="shared" si="3"/>
        <v>0.22705454545454545</v>
      </c>
    </row>
    <row r="142" spans="1:8" x14ac:dyDescent="0.25">
      <c r="A142" s="84" t="s">
        <v>355</v>
      </c>
      <c r="B142" s="199" t="s">
        <v>356</v>
      </c>
      <c r="C142" s="200"/>
      <c r="D142" s="85">
        <v>330</v>
      </c>
      <c r="F142" s="201">
        <v>0</v>
      </c>
      <c r="G142" s="200"/>
      <c r="H142" s="133">
        <f t="shared" si="3"/>
        <v>0</v>
      </c>
    </row>
    <row r="143" spans="1:8" x14ac:dyDescent="0.25">
      <c r="A143" s="150">
        <v>322710</v>
      </c>
      <c r="B143" s="137" t="s">
        <v>103</v>
      </c>
      <c r="C143" s="138"/>
      <c r="D143" s="139">
        <v>400</v>
      </c>
      <c r="E143" s="138"/>
      <c r="F143" s="201">
        <v>276.89</v>
      </c>
      <c r="G143" s="200"/>
      <c r="H143" s="133">
        <f t="shared" si="3"/>
        <v>0.69222499999999998</v>
      </c>
    </row>
    <row r="144" spans="1:8" x14ac:dyDescent="0.25">
      <c r="A144" s="92" t="s">
        <v>218</v>
      </c>
      <c r="B144" s="202" t="s">
        <v>219</v>
      </c>
      <c r="C144" s="203"/>
      <c r="D144" s="93">
        <v>70500</v>
      </c>
      <c r="E144" s="94"/>
      <c r="F144" s="204">
        <v>33207.78</v>
      </c>
      <c r="G144" s="203"/>
      <c r="H144" s="131">
        <f t="shared" si="3"/>
        <v>0.47103234042553188</v>
      </c>
    </row>
    <row r="145" spans="1:8" x14ac:dyDescent="0.25">
      <c r="A145" s="150">
        <v>321110</v>
      </c>
      <c r="B145" s="199" t="s">
        <v>286</v>
      </c>
      <c r="C145" s="200"/>
      <c r="D145" s="85">
        <v>100</v>
      </c>
      <c r="F145" s="201">
        <v>60</v>
      </c>
      <c r="G145" s="200"/>
      <c r="H145" s="133">
        <f t="shared" si="3"/>
        <v>0.6</v>
      </c>
    </row>
    <row r="146" spans="1:8" x14ac:dyDescent="0.25">
      <c r="A146" s="150">
        <v>321120</v>
      </c>
      <c r="B146" s="137" t="s">
        <v>484</v>
      </c>
      <c r="C146" s="138"/>
      <c r="D146" s="139">
        <v>250</v>
      </c>
      <c r="E146" s="138"/>
      <c r="F146" s="201">
        <v>0</v>
      </c>
      <c r="G146" s="200"/>
      <c r="H146" s="133"/>
    </row>
    <row r="147" spans="1:8" x14ac:dyDescent="0.25">
      <c r="A147" s="84" t="s">
        <v>390</v>
      </c>
      <c r="B147" s="199" t="s">
        <v>391</v>
      </c>
      <c r="C147" s="200"/>
      <c r="D147" s="85">
        <v>200</v>
      </c>
      <c r="F147" s="201">
        <v>68.48</v>
      </c>
      <c r="G147" s="200"/>
      <c r="H147" s="133">
        <f t="shared" si="3"/>
        <v>0.34240000000000004</v>
      </c>
    </row>
    <row r="148" spans="1:8" x14ac:dyDescent="0.25">
      <c r="A148" s="84" t="s">
        <v>386</v>
      </c>
      <c r="B148" s="199" t="s">
        <v>387</v>
      </c>
      <c r="C148" s="200"/>
      <c r="D148" s="85">
        <v>13000</v>
      </c>
      <c r="F148" s="201">
        <v>6073.27</v>
      </c>
      <c r="G148" s="200"/>
      <c r="H148" s="133">
        <f t="shared" si="3"/>
        <v>0.46717461538461541</v>
      </c>
    </row>
    <row r="149" spans="1:8" x14ac:dyDescent="0.25">
      <c r="A149" s="84" t="s">
        <v>388</v>
      </c>
      <c r="B149" s="199" t="s">
        <v>389</v>
      </c>
      <c r="C149" s="200"/>
      <c r="D149" s="85">
        <v>30800</v>
      </c>
      <c r="F149" s="201">
        <v>18694.8</v>
      </c>
      <c r="G149" s="200"/>
      <c r="H149" s="133">
        <f t="shared" si="3"/>
        <v>0.60697402597402594</v>
      </c>
    </row>
    <row r="150" spans="1:8" x14ac:dyDescent="0.25">
      <c r="A150" s="84" t="s">
        <v>351</v>
      </c>
      <c r="B150" s="199" t="s">
        <v>352</v>
      </c>
      <c r="C150" s="200"/>
      <c r="D150" s="85">
        <v>2500</v>
      </c>
      <c r="F150" s="201">
        <v>309.29000000000002</v>
      </c>
      <c r="G150" s="200"/>
      <c r="H150" s="133">
        <f t="shared" si="3"/>
        <v>0.12371600000000001</v>
      </c>
    </row>
    <row r="151" spans="1:8" x14ac:dyDescent="0.25">
      <c r="A151" s="84" t="s">
        <v>291</v>
      </c>
      <c r="B151" s="199" t="s">
        <v>292</v>
      </c>
      <c r="C151" s="200"/>
      <c r="D151" s="85">
        <v>10000</v>
      </c>
      <c r="F151" s="201">
        <v>5640</v>
      </c>
      <c r="G151" s="200"/>
      <c r="H151" s="133">
        <f t="shared" si="3"/>
        <v>0.56399999999999995</v>
      </c>
    </row>
    <row r="152" spans="1:8" x14ac:dyDescent="0.25">
      <c r="A152" s="150">
        <v>321410</v>
      </c>
      <c r="B152" s="199" t="s">
        <v>294</v>
      </c>
      <c r="C152" s="200"/>
      <c r="D152" s="85">
        <v>100</v>
      </c>
      <c r="F152" s="201">
        <v>30.98</v>
      </c>
      <c r="G152" s="200"/>
      <c r="H152" s="133">
        <f t="shared" si="3"/>
        <v>0.30980000000000002</v>
      </c>
    </row>
    <row r="153" spans="1:8" x14ac:dyDescent="0.25">
      <c r="A153" s="150">
        <v>323720</v>
      </c>
      <c r="B153" s="137" t="s">
        <v>249</v>
      </c>
      <c r="C153" s="138"/>
      <c r="D153" s="139">
        <v>500</v>
      </c>
      <c r="E153" s="138"/>
      <c r="F153" s="201">
        <v>0</v>
      </c>
      <c r="G153" s="201"/>
      <c r="H153" s="133">
        <f t="shared" si="3"/>
        <v>0</v>
      </c>
    </row>
    <row r="154" spans="1:8" x14ac:dyDescent="0.25">
      <c r="A154" s="84" t="s">
        <v>366</v>
      </c>
      <c r="B154" s="199" t="s">
        <v>367</v>
      </c>
      <c r="C154" s="200"/>
      <c r="D154" s="85">
        <v>12000</v>
      </c>
      <c r="F154" s="201">
        <v>2245.3200000000002</v>
      </c>
      <c r="G154" s="200"/>
      <c r="H154" s="133">
        <f t="shared" si="3"/>
        <v>0.18711000000000003</v>
      </c>
    </row>
    <row r="155" spans="1:8" x14ac:dyDescent="0.25">
      <c r="A155" s="84" t="s">
        <v>343</v>
      </c>
      <c r="B155" s="199" t="s">
        <v>157</v>
      </c>
      <c r="C155" s="200"/>
      <c r="D155" s="85">
        <v>500</v>
      </c>
      <c r="F155" s="201">
        <v>45.64</v>
      </c>
      <c r="G155" s="200"/>
      <c r="H155" s="133">
        <f t="shared" si="3"/>
        <v>9.128E-2</v>
      </c>
    </row>
    <row r="156" spans="1:8" x14ac:dyDescent="0.25">
      <c r="A156" s="84" t="s">
        <v>346</v>
      </c>
      <c r="B156" s="199" t="s">
        <v>155</v>
      </c>
      <c r="C156" s="200"/>
      <c r="D156" s="85">
        <v>500</v>
      </c>
      <c r="F156" s="201">
        <v>40</v>
      </c>
      <c r="G156" s="200"/>
      <c r="H156" s="133">
        <f t="shared" si="3"/>
        <v>0.08</v>
      </c>
    </row>
    <row r="157" spans="1:8" x14ac:dyDescent="0.25">
      <c r="A157" s="84" t="s">
        <v>347</v>
      </c>
      <c r="B157" s="199" t="s">
        <v>348</v>
      </c>
      <c r="C157" s="200"/>
      <c r="D157" s="85">
        <v>50</v>
      </c>
      <c r="F157" s="201">
        <v>0</v>
      </c>
      <c r="G157" s="200"/>
      <c r="H157" s="133">
        <f t="shared" si="3"/>
        <v>0</v>
      </c>
    </row>
    <row r="158" spans="1:8" x14ac:dyDescent="0.25">
      <c r="A158" s="92" t="s">
        <v>221</v>
      </c>
      <c r="B158" s="202" t="s">
        <v>222</v>
      </c>
      <c r="C158" s="203"/>
      <c r="D158" s="93">
        <v>800</v>
      </c>
      <c r="E158" s="94"/>
      <c r="F158" s="204">
        <v>493.32</v>
      </c>
      <c r="G158" s="203"/>
      <c r="H158" s="131">
        <f t="shared" si="3"/>
        <v>0.61665000000000003</v>
      </c>
    </row>
    <row r="159" spans="1:8" x14ac:dyDescent="0.25">
      <c r="A159" s="84" t="s">
        <v>303</v>
      </c>
      <c r="B159" s="199" t="s">
        <v>304</v>
      </c>
      <c r="C159" s="200"/>
      <c r="D159" s="85">
        <v>539.26</v>
      </c>
      <c r="F159" s="201">
        <v>312.88</v>
      </c>
      <c r="G159" s="200"/>
      <c r="H159" s="133">
        <f t="shared" si="3"/>
        <v>0.58020249972184101</v>
      </c>
    </row>
    <row r="160" spans="1:8" x14ac:dyDescent="0.25">
      <c r="A160" s="84" t="s">
        <v>355</v>
      </c>
      <c r="B160" s="199" t="s">
        <v>356</v>
      </c>
      <c r="C160" s="200"/>
      <c r="D160" s="85">
        <v>260.74</v>
      </c>
      <c r="F160" s="201">
        <v>180.44</v>
      </c>
      <c r="G160" s="200"/>
      <c r="H160" s="133">
        <f t="shared" si="3"/>
        <v>0.69203037508629284</v>
      </c>
    </row>
    <row r="161" spans="1:8" x14ac:dyDescent="0.25">
      <c r="A161" s="92" t="s">
        <v>223</v>
      </c>
      <c r="B161" s="202" t="s">
        <v>224</v>
      </c>
      <c r="C161" s="203"/>
      <c r="D161" s="93">
        <v>2600</v>
      </c>
      <c r="E161" s="94"/>
      <c r="F161" s="204">
        <v>1810</v>
      </c>
      <c r="G161" s="203"/>
      <c r="H161" s="131">
        <f t="shared" si="3"/>
        <v>0.69615384615384612</v>
      </c>
    </row>
    <row r="162" spans="1:8" x14ac:dyDescent="0.25">
      <c r="A162" s="84" t="s">
        <v>285</v>
      </c>
      <c r="B162" s="199" t="s">
        <v>286</v>
      </c>
      <c r="C162" s="200"/>
      <c r="D162" s="85">
        <v>1200</v>
      </c>
      <c r="F162" s="201">
        <v>1050</v>
      </c>
      <c r="G162" s="200"/>
      <c r="H162" s="133">
        <v>0</v>
      </c>
    </row>
    <row r="163" spans="1:8" x14ac:dyDescent="0.25">
      <c r="A163" s="84" t="s">
        <v>349</v>
      </c>
      <c r="B163" s="199" t="s">
        <v>350</v>
      </c>
      <c r="C163" s="200"/>
      <c r="D163" s="85">
        <v>1000</v>
      </c>
      <c r="F163" s="201">
        <v>760</v>
      </c>
      <c r="G163" s="200"/>
      <c r="H163" s="133">
        <v>0</v>
      </c>
    </row>
    <row r="164" spans="1:8" x14ac:dyDescent="0.25">
      <c r="A164" s="84" t="s">
        <v>351</v>
      </c>
      <c r="B164" s="199" t="s">
        <v>352</v>
      </c>
      <c r="C164" s="200"/>
      <c r="D164" s="85">
        <v>100</v>
      </c>
      <c r="F164" s="201">
        <v>0</v>
      </c>
      <c r="G164" s="200"/>
      <c r="H164" s="133">
        <f t="shared" si="3"/>
        <v>0</v>
      </c>
    </row>
    <row r="165" spans="1:8" x14ac:dyDescent="0.25">
      <c r="A165" s="84" t="s">
        <v>355</v>
      </c>
      <c r="B165" s="199" t="s">
        <v>356</v>
      </c>
      <c r="C165" s="200"/>
      <c r="D165" s="85">
        <v>100</v>
      </c>
      <c r="F165" s="201">
        <v>0</v>
      </c>
      <c r="G165" s="200"/>
      <c r="H165" s="133">
        <f t="shared" si="3"/>
        <v>0</v>
      </c>
    </row>
    <row r="166" spans="1:8" x14ac:dyDescent="0.25">
      <c r="A166" s="84" t="s">
        <v>362</v>
      </c>
      <c r="B166" s="199" t="s">
        <v>363</v>
      </c>
      <c r="C166" s="200"/>
      <c r="D166" s="85">
        <v>100</v>
      </c>
      <c r="F166" s="201">
        <v>0</v>
      </c>
      <c r="G166" s="200"/>
      <c r="H166" s="133">
        <f t="shared" si="3"/>
        <v>0</v>
      </c>
    </row>
    <row r="167" spans="1:8" x14ac:dyDescent="0.25">
      <c r="A167" s="84" t="s">
        <v>346</v>
      </c>
      <c r="B167" s="199" t="s">
        <v>155</v>
      </c>
      <c r="C167" s="200"/>
      <c r="D167" s="85">
        <v>100</v>
      </c>
      <c r="F167" s="201">
        <v>0</v>
      </c>
      <c r="G167" s="200"/>
      <c r="H167" s="133">
        <f t="shared" si="3"/>
        <v>0</v>
      </c>
    </row>
    <row r="168" spans="1:8" x14ac:dyDescent="0.25">
      <c r="A168" s="89" t="s">
        <v>392</v>
      </c>
      <c r="B168" s="206" t="s">
        <v>393</v>
      </c>
      <c r="C168" s="207"/>
      <c r="D168" s="90">
        <v>230</v>
      </c>
      <c r="E168" s="91"/>
      <c r="F168" s="208">
        <v>188</v>
      </c>
      <c r="G168" s="207"/>
      <c r="H168" s="130">
        <f t="shared" si="3"/>
        <v>0.81739130434782614</v>
      </c>
    </row>
    <row r="169" spans="1:8" x14ac:dyDescent="0.25">
      <c r="A169" s="84" t="s">
        <v>305</v>
      </c>
      <c r="B169" s="199" t="s">
        <v>306</v>
      </c>
      <c r="C169" s="200"/>
      <c r="D169" s="85">
        <v>230</v>
      </c>
      <c r="F169" s="201">
        <v>188</v>
      </c>
      <c r="G169" s="200"/>
      <c r="H169" s="133">
        <f t="shared" si="3"/>
        <v>0.81739130434782614</v>
      </c>
    </row>
    <row r="170" spans="1:8" x14ac:dyDescent="0.25">
      <c r="A170" s="89" t="s">
        <v>394</v>
      </c>
      <c r="B170" s="206" t="s">
        <v>395</v>
      </c>
      <c r="C170" s="207"/>
      <c r="D170" s="90">
        <v>2951</v>
      </c>
      <c r="E170" s="91"/>
      <c r="F170" s="208">
        <v>2941.59</v>
      </c>
      <c r="G170" s="207"/>
      <c r="H170" s="130">
        <f t="shared" si="3"/>
        <v>0.99681125042358532</v>
      </c>
    </row>
    <row r="171" spans="1:8" x14ac:dyDescent="0.25">
      <c r="A171" s="84" t="s">
        <v>305</v>
      </c>
      <c r="B171" s="199" t="s">
        <v>306</v>
      </c>
      <c r="C171" s="200"/>
      <c r="D171" s="85">
        <v>2951</v>
      </c>
      <c r="F171" s="201">
        <v>2941.59</v>
      </c>
      <c r="G171" s="200"/>
      <c r="H171" s="133">
        <f t="shared" si="3"/>
        <v>0.99681125042358532</v>
      </c>
    </row>
    <row r="172" spans="1:8" x14ac:dyDescent="0.25">
      <c r="A172" s="89" t="s">
        <v>396</v>
      </c>
      <c r="B172" s="206" t="s">
        <v>397</v>
      </c>
      <c r="C172" s="207"/>
      <c r="D172" s="90">
        <v>22520</v>
      </c>
      <c r="E172" s="91"/>
      <c r="F172" s="208">
        <v>20051.830000000002</v>
      </c>
      <c r="G172" s="207"/>
      <c r="H172" s="130">
        <f t="shared" si="3"/>
        <v>0.89040097690941389</v>
      </c>
    </row>
    <row r="173" spans="1:8" x14ac:dyDescent="0.25">
      <c r="A173" s="92" t="s">
        <v>196</v>
      </c>
      <c r="B173" s="202" t="s">
        <v>197</v>
      </c>
      <c r="C173" s="203"/>
      <c r="D173" s="93">
        <v>2750</v>
      </c>
      <c r="E173" s="94"/>
      <c r="F173" s="204">
        <v>2338.21</v>
      </c>
      <c r="G173" s="203"/>
      <c r="H173" s="131">
        <f t="shared" si="3"/>
        <v>0.8502581818181818</v>
      </c>
    </row>
    <row r="174" spans="1:8" x14ac:dyDescent="0.25">
      <c r="A174" s="84" t="s">
        <v>235</v>
      </c>
      <c r="B174" s="199" t="s">
        <v>236</v>
      </c>
      <c r="C174" s="200"/>
      <c r="D174" s="85">
        <v>1900</v>
      </c>
      <c r="F174" s="201">
        <v>1776.22</v>
      </c>
      <c r="G174" s="200"/>
      <c r="H174" s="133">
        <f t="shared" si="3"/>
        <v>0.93485263157894738</v>
      </c>
    </row>
    <row r="175" spans="1:8" x14ac:dyDescent="0.25">
      <c r="A175" s="84" t="s">
        <v>239</v>
      </c>
      <c r="B175" s="199" t="s">
        <v>240</v>
      </c>
      <c r="C175" s="200"/>
      <c r="D175" s="85">
        <v>100</v>
      </c>
      <c r="F175" s="201">
        <v>0</v>
      </c>
      <c r="G175" s="200"/>
      <c r="H175" s="133">
        <f t="shared" si="3"/>
        <v>0</v>
      </c>
    </row>
    <row r="176" spans="1:8" x14ac:dyDescent="0.25">
      <c r="A176" s="84" t="s">
        <v>243</v>
      </c>
      <c r="B176" s="199" t="s">
        <v>244</v>
      </c>
      <c r="C176" s="200"/>
      <c r="D176" s="85">
        <v>0</v>
      </c>
      <c r="F176" s="201">
        <v>0</v>
      </c>
      <c r="G176" s="200"/>
      <c r="H176" s="133" t="e">
        <f t="shared" si="3"/>
        <v>#DIV/0!</v>
      </c>
    </row>
    <row r="177" spans="1:8" x14ac:dyDescent="0.25">
      <c r="A177" s="84" t="s">
        <v>256</v>
      </c>
      <c r="B177" s="199" t="s">
        <v>257</v>
      </c>
      <c r="C177" s="200"/>
      <c r="D177" s="85">
        <v>300</v>
      </c>
      <c r="F177" s="201">
        <v>200</v>
      </c>
      <c r="G177" s="200"/>
      <c r="H177" s="133">
        <f t="shared" si="3"/>
        <v>0.66666666666666663</v>
      </c>
    </row>
    <row r="178" spans="1:8" x14ac:dyDescent="0.25">
      <c r="A178" s="84" t="s">
        <v>245</v>
      </c>
      <c r="B178" s="199" t="s">
        <v>89</v>
      </c>
      <c r="C178" s="200"/>
      <c r="D178" s="85">
        <v>350</v>
      </c>
      <c r="F178" s="201">
        <v>293.07</v>
      </c>
      <c r="G178" s="200"/>
      <c r="H178" s="133">
        <f t="shared" si="3"/>
        <v>0.83734285714285717</v>
      </c>
    </row>
    <row r="179" spans="1:8" x14ac:dyDescent="0.25">
      <c r="A179" s="84" t="s">
        <v>246</v>
      </c>
      <c r="B179" s="199" t="s">
        <v>247</v>
      </c>
      <c r="C179" s="200"/>
      <c r="D179" s="85">
        <v>100</v>
      </c>
      <c r="F179" s="201">
        <v>68.92</v>
      </c>
      <c r="G179" s="200"/>
      <c r="H179" s="133">
        <f t="shared" si="3"/>
        <v>0.68920000000000003</v>
      </c>
    </row>
    <row r="180" spans="1:8" x14ac:dyDescent="0.25">
      <c r="A180" s="92" t="s">
        <v>455</v>
      </c>
      <c r="B180" s="202" t="s">
        <v>485</v>
      </c>
      <c r="C180" s="203"/>
      <c r="D180" s="93">
        <v>4390</v>
      </c>
      <c r="E180" s="94"/>
      <c r="F180" s="204">
        <v>3381.19</v>
      </c>
      <c r="G180" s="203"/>
      <c r="H180" s="131">
        <f t="shared" si="3"/>
        <v>0.77020273348519364</v>
      </c>
    </row>
    <row r="181" spans="1:8" x14ac:dyDescent="0.25">
      <c r="A181" s="84" t="s">
        <v>235</v>
      </c>
      <c r="B181" s="199" t="s">
        <v>236</v>
      </c>
      <c r="C181" s="200"/>
      <c r="D181" s="85">
        <v>2150</v>
      </c>
      <c r="F181" s="201">
        <v>2041.27</v>
      </c>
      <c r="G181" s="200"/>
      <c r="H181" s="133">
        <v>0</v>
      </c>
    </row>
    <row r="182" spans="1:8" x14ac:dyDescent="0.25">
      <c r="A182" s="150">
        <v>312120</v>
      </c>
      <c r="B182" s="137" t="s">
        <v>240</v>
      </c>
      <c r="C182" s="138"/>
      <c r="D182" s="139">
        <v>100</v>
      </c>
      <c r="E182" s="138"/>
      <c r="F182" s="201">
        <v>0</v>
      </c>
      <c r="G182" s="201"/>
      <c r="H182" s="133">
        <v>0</v>
      </c>
    </row>
    <row r="183" spans="1:8" x14ac:dyDescent="0.25">
      <c r="A183" s="150">
        <v>312160</v>
      </c>
      <c r="B183" s="137" t="s">
        <v>244</v>
      </c>
      <c r="C183" s="138"/>
      <c r="D183" s="139">
        <v>1550</v>
      </c>
      <c r="E183" s="138"/>
      <c r="F183" s="201">
        <v>1200</v>
      </c>
      <c r="G183" s="201"/>
      <c r="H183" s="133">
        <v>0</v>
      </c>
    </row>
    <row r="184" spans="1:8" x14ac:dyDescent="0.25">
      <c r="A184" s="84" t="s">
        <v>256</v>
      </c>
      <c r="B184" s="199" t="s">
        <v>257</v>
      </c>
      <c r="C184" s="200"/>
      <c r="D184" s="85">
        <v>100</v>
      </c>
      <c r="F184" s="201">
        <v>0</v>
      </c>
      <c r="G184" s="200"/>
      <c r="H184" s="133">
        <v>0</v>
      </c>
    </row>
    <row r="185" spans="1:8" x14ac:dyDescent="0.25">
      <c r="A185" s="84" t="s">
        <v>245</v>
      </c>
      <c r="B185" s="199" t="s">
        <v>89</v>
      </c>
      <c r="C185" s="200"/>
      <c r="D185" s="85">
        <v>370</v>
      </c>
      <c r="F185" s="201">
        <v>336.81</v>
      </c>
      <c r="G185" s="200"/>
      <c r="H185" s="133">
        <v>0</v>
      </c>
    </row>
    <row r="186" spans="1:8" x14ac:dyDescent="0.25">
      <c r="A186" s="84" t="s">
        <v>246</v>
      </c>
      <c r="B186" s="199" t="s">
        <v>247</v>
      </c>
      <c r="C186" s="200"/>
      <c r="D186" s="85">
        <v>120</v>
      </c>
      <c r="F186" s="201">
        <v>98.96</v>
      </c>
      <c r="G186" s="200"/>
      <c r="H186" s="133">
        <v>0</v>
      </c>
    </row>
    <row r="187" spans="1:8" x14ac:dyDescent="0.25">
      <c r="A187" s="92" t="s">
        <v>456</v>
      </c>
      <c r="B187" s="92" t="s">
        <v>219</v>
      </c>
      <c r="C187" s="94"/>
      <c r="D187" s="93">
        <v>15380</v>
      </c>
      <c r="E187" s="94"/>
      <c r="F187" s="204">
        <v>12360.07</v>
      </c>
      <c r="G187" s="204"/>
      <c r="H187" s="131">
        <f t="shared" si="3"/>
        <v>0.80364564369310787</v>
      </c>
    </row>
    <row r="188" spans="1:8" x14ac:dyDescent="0.25">
      <c r="A188" s="84" t="s">
        <v>235</v>
      </c>
      <c r="B188" s="199" t="s">
        <v>236</v>
      </c>
      <c r="C188" s="200"/>
      <c r="D188" s="85">
        <v>11950</v>
      </c>
      <c r="F188" s="201">
        <v>11567.16</v>
      </c>
      <c r="G188" s="200"/>
      <c r="H188" s="133">
        <f t="shared" si="3"/>
        <v>0.96796317991631797</v>
      </c>
    </row>
    <row r="189" spans="1:8" x14ac:dyDescent="0.25">
      <c r="A189" s="84" t="s">
        <v>239</v>
      </c>
      <c r="B189" s="199" t="s">
        <v>240</v>
      </c>
      <c r="C189" s="200"/>
      <c r="D189" s="85">
        <v>450</v>
      </c>
      <c r="F189" s="201">
        <v>0</v>
      </c>
      <c r="G189" s="200"/>
      <c r="H189" s="133">
        <f t="shared" si="3"/>
        <v>0</v>
      </c>
    </row>
    <row r="190" spans="1:8" x14ac:dyDescent="0.25">
      <c r="A190" s="84" t="s">
        <v>243</v>
      </c>
      <c r="B190" s="199" t="s">
        <v>244</v>
      </c>
      <c r="C190" s="200"/>
      <c r="D190" s="85">
        <v>0</v>
      </c>
      <c r="F190" s="201">
        <v>0</v>
      </c>
      <c r="G190" s="200"/>
      <c r="H190" s="133">
        <v>0</v>
      </c>
    </row>
    <row r="191" spans="1:8" x14ac:dyDescent="0.25">
      <c r="A191" s="84" t="s">
        <v>256</v>
      </c>
      <c r="B191" s="199" t="s">
        <v>257</v>
      </c>
      <c r="C191" s="200"/>
      <c r="D191" s="85">
        <v>400</v>
      </c>
      <c r="F191" s="201">
        <v>0</v>
      </c>
      <c r="G191" s="200"/>
      <c r="H191" s="133">
        <f t="shared" si="3"/>
        <v>0</v>
      </c>
    </row>
    <row r="192" spans="1:8" x14ac:dyDescent="0.25">
      <c r="A192" s="84" t="s">
        <v>245</v>
      </c>
      <c r="B192" s="199" t="s">
        <v>89</v>
      </c>
      <c r="C192" s="200"/>
      <c r="D192" s="85">
        <v>1980</v>
      </c>
      <c r="F192" s="201">
        <v>1908.62</v>
      </c>
      <c r="G192" s="200"/>
      <c r="H192" s="133">
        <f t="shared" si="3"/>
        <v>0.96394949494949489</v>
      </c>
    </row>
    <row r="193" spans="1:8" x14ac:dyDescent="0.25">
      <c r="A193" s="84" t="s">
        <v>246</v>
      </c>
      <c r="B193" s="199" t="s">
        <v>247</v>
      </c>
      <c r="C193" s="200"/>
      <c r="D193" s="85">
        <v>600</v>
      </c>
      <c r="F193" s="201">
        <v>560.79999999999995</v>
      </c>
      <c r="G193" s="200"/>
      <c r="H193" s="133">
        <f t="shared" si="3"/>
        <v>0.93466666666666665</v>
      </c>
    </row>
    <row r="194" spans="1:8" x14ac:dyDescent="0.25">
      <c r="A194" s="89" t="s">
        <v>398</v>
      </c>
      <c r="B194" s="206" t="s">
        <v>399</v>
      </c>
      <c r="C194" s="207"/>
      <c r="D194" s="90">
        <v>12834.5</v>
      </c>
      <c r="E194" s="91"/>
      <c r="F194" s="208">
        <v>10910.24</v>
      </c>
      <c r="G194" s="207"/>
      <c r="H194" s="130">
        <f t="shared" si="3"/>
        <v>0.85007129222018774</v>
      </c>
    </row>
    <row r="195" spans="1:8" x14ac:dyDescent="0.25">
      <c r="A195" s="92" t="s">
        <v>196</v>
      </c>
      <c r="B195" s="202" t="s">
        <v>197</v>
      </c>
      <c r="C195" s="203"/>
      <c r="D195" s="93">
        <v>1963.5</v>
      </c>
      <c r="E195" s="94"/>
      <c r="F195" s="204">
        <v>1613.44</v>
      </c>
      <c r="G195" s="203"/>
      <c r="H195" s="131">
        <f t="shared" ref="H195:H259" si="4">F195/D195</f>
        <v>0.8217163228927935</v>
      </c>
    </row>
    <row r="196" spans="1:8" x14ac:dyDescent="0.25">
      <c r="A196" s="84" t="s">
        <v>235</v>
      </c>
      <c r="B196" s="199" t="s">
        <v>236</v>
      </c>
      <c r="C196" s="200"/>
      <c r="D196" s="85">
        <v>1200</v>
      </c>
      <c r="F196" s="201">
        <v>1092.6300000000001</v>
      </c>
      <c r="G196" s="200"/>
      <c r="H196" s="133">
        <f t="shared" si="4"/>
        <v>0.91052500000000014</v>
      </c>
    </row>
    <row r="197" spans="1:8" x14ac:dyDescent="0.25">
      <c r="A197" s="84" t="s">
        <v>239</v>
      </c>
      <c r="B197" s="199" t="s">
        <v>240</v>
      </c>
      <c r="C197" s="200"/>
      <c r="D197" s="85">
        <v>250</v>
      </c>
      <c r="F197" s="201">
        <v>168</v>
      </c>
      <c r="G197" s="200"/>
      <c r="H197" s="133">
        <f t="shared" si="4"/>
        <v>0.67200000000000004</v>
      </c>
    </row>
    <row r="198" spans="1:8" x14ac:dyDescent="0.25">
      <c r="A198" s="150">
        <v>312130</v>
      </c>
      <c r="B198" s="137" t="s">
        <v>253</v>
      </c>
      <c r="C198" s="138"/>
      <c r="D198" s="139">
        <v>100</v>
      </c>
      <c r="E198" s="138"/>
      <c r="F198" s="201">
        <v>100</v>
      </c>
      <c r="G198" s="201"/>
      <c r="H198" s="133">
        <f t="shared" si="4"/>
        <v>1</v>
      </c>
    </row>
    <row r="199" spans="1:8" x14ac:dyDescent="0.25">
      <c r="A199" s="84" t="s">
        <v>256</v>
      </c>
      <c r="B199" s="199" t="s">
        <v>257</v>
      </c>
      <c r="C199" s="200"/>
      <c r="D199" s="85">
        <v>80</v>
      </c>
      <c r="F199" s="201">
        <v>0</v>
      </c>
      <c r="G199" s="200"/>
      <c r="H199" s="133">
        <f t="shared" si="4"/>
        <v>0</v>
      </c>
    </row>
    <row r="200" spans="1:8" x14ac:dyDescent="0.25">
      <c r="A200" s="84" t="s">
        <v>245</v>
      </c>
      <c r="B200" s="199" t="s">
        <v>89</v>
      </c>
      <c r="C200" s="200"/>
      <c r="D200" s="85">
        <v>200</v>
      </c>
      <c r="F200" s="201">
        <v>180.29</v>
      </c>
      <c r="G200" s="200"/>
      <c r="H200" s="133">
        <f t="shared" si="4"/>
        <v>0.90144999999999997</v>
      </c>
    </row>
    <row r="201" spans="1:8" x14ac:dyDescent="0.25">
      <c r="A201" s="150">
        <v>321110</v>
      </c>
      <c r="B201" s="137" t="s">
        <v>486</v>
      </c>
      <c r="C201" s="138"/>
      <c r="D201" s="139">
        <v>36</v>
      </c>
      <c r="E201" s="138"/>
      <c r="F201" s="201">
        <v>21</v>
      </c>
      <c r="G201" s="201"/>
      <c r="H201" s="133">
        <f t="shared" si="4"/>
        <v>0.58333333333333337</v>
      </c>
    </row>
    <row r="202" spans="1:8" x14ac:dyDescent="0.25">
      <c r="A202" s="150">
        <v>321190</v>
      </c>
      <c r="B202" s="137" t="s">
        <v>352</v>
      </c>
      <c r="C202" s="138"/>
      <c r="D202" s="139">
        <v>22.5</v>
      </c>
      <c r="E202" s="138"/>
      <c r="F202" s="139"/>
      <c r="G202" s="138">
        <v>0</v>
      </c>
      <c r="H202" s="133">
        <f t="shared" si="4"/>
        <v>0</v>
      </c>
    </row>
    <row r="203" spans="1:8" x14ac:dyDescent="0.25">
      <c r="A203" s="84" t="s">
        <v>246</v>
      </c>
      <c r="B203" s="199" t="s">
        <v>247</v>
      </c>
      <c r="C203" s="200"/>
      <c r="D203" s="85">
        <v>75</v>
      </c>
      <c r="F203" s="201">
        <v>51.52</v>
      </c>
      <c r="G203" s="200"/>
      <c r="H203" s="133">
        <f t="shared" si="4"/>
        <v>0.6869333333333334</v>
      </c>
    </row>
    <row r="204" spans="1:8" x14ac:dyDescent="0.25">
      <c r="A204" s="140" t="s">
        <v>455</v>
      </c>
      <c r="B204" s="202" t="s">
        <v>485</v>
      </c>
      <c r="C204" s="203"/>
      <c r="D204" s="142">
        <v>1761</v>
      </c>
      <c r="E204" s="141"/>
      <c r="F204" s="204">
        <v>0</v>
      </c>
      <c r="G204" s="203"/>
      <c r="H204" s="131">
        <f t="shared" si="4"/>
        <v>0</v>
      </c>
    </row>
    <row r="205" spans="1:8" x14ac:dyDescent="0.25">
      <c r="A205" s="137" t="s">
        <v>235</v>
      </c>
      <c r="B205" s="199" t="s">
        <v>236</v>
      </c>
      <c r="C205" s="200"/>
      <c r="D205" s="139">
        <v>1200</v>
      </c>
      <c r="E205" s="138"/>
      <c r="F205" s="201">
        <v>1006.77</v>
      </c>
      <c r="G205" s="201"/>
      <c r="H205" s="133">
        <f>F205/D205</f>
        <v>0.83897500000000003</v>
      </c>
    </row>
    <row r="206" spans="1:8" x14ac:dyDescent="0.25">
      <c r="A206" s="137" t="s">
        <v>239</v>
      </c>
      <c r="B206" s="199" t="s">
        <v>240</v>
      </c>
      <c r="C206" s="200"/>
      <c r="D206" s="139">
        <v>200</v>
      </c>
      <c r="E206" s="138"/>
      <c r="F206" s="201">
        <v>154.80000000000001</v>
      </c>
      <c r="G206" s="201"/>
      <c r="H206" s="133">
        <f t="shared" si="4"/>
        <v>0.77400000000000002</v>
      </c>
    </row>
    <row r="207" spans="1:8" x14ac:dyDescent="0.25">
      <c r="A207" s="137" t="s">
        <v>256</v>
      </c>
      <c r="B207" s="199" t="s">
        <v>257</v>
      </c>
      <c r="C207" s="200"/>
      <c r="D207" s="139">
        <v>65</v>
      </c>
      <c r="E207" s="138"/>
      <c r="F207" s="201">
        <v>0</v>
      </c>
      <c r="G207" s="201"/>
      <c r="H207" s="133">
        <f t="shared" si="4"/>
        <v>0</v>
      </c>
    </row>
    <row r="208" spans="1:8" x14ac:dyDescent="0.25">
      <c r="A208" s="137" t="s">
        <v>245</v>
      </c>
      <c r="B208" s="199" t="s">
        <v>89</v>
      </c>
      <c r="C208" s="200"/>
      <c r="D208" s="139">
        <v>185</v>
      </c>
      <c r="E208" s="138"/>
      <c r="F208" s="201">
        <v>166.12</v>
      </c>
      <c r="G208" s="201"/>
      <c r="H208" s="133">
        <f t="shared" si="4"/>
        <v>0.89794594594594601</v>
      </c>
    </row>
    <row r="209" spans="1:8" x14ac:dyDescent="0.25">
      <c r="A209" s="150">
        <v>321110</v>
      </c>
      <c r="B209" s="137" t="s">
        <v>486</v>
      </c>
      <c r="C209" s="138"/>
      <c r="D209" s="139">
        <v>31</v>
      </c>
      <c r="E209" s="138"/>
      <c r="F209" s="201">
        <v>19.350000000000001</v>
      </c>
      <c r="G209" s="201"/>
      <c r="H209" s="133">
        <f t="shared" si="4"/>
        <v>0.62419354838709684</v>
      </c>
    </row>
    <row r="210" spans="1:8" x14ac:dyDescent="0.25">
      <c r="A210" s="150">
        <v>321190</v>
      </c>
      <c r="B210" s="137" t="s">
        <v>352</v>
      </c>
      <c r="C210" s="138"/>
      <c r="D210" s="139">
        <v>20</v>
      </c>
      <c r="E210" s="138"/>
      <c r="F210" s="201">
        <v>0</v>
      </c>
      <c r="G210" s="201"/>
      <c r="H210" s="133">
        <f t="shared" si="4"/>
        <v>0</v>
      </c>
    </row>
    <row r="211" spans="1:8" x14ac:dyDescent="0.25">
      <c r="A211" s="137" t="s">
        <v>246</v>
      </c>
      <c r="B211" s="199" t="s">
        <v>247</v>
      </c>
      <c r="C211" s="200"/>
      <c r="D211" s="139">
        <v>60</v>
      </c>
      <c r="E211" s="138"/>
      <c r="F211" s="201">
        <v>47.48</v>
      </c>
      <c r="G211" s="201"/>
      <c r="H211" s="133">
        <f t="shared" si="4"/>
        <v>0.79133333333333333</v>
      </c>
    </row>
    <row r="212" spans="1:8" x14ac:dyDescent="0.25">
      <c r="A212" s="140" t="s">
        <v>456</v>
      </c>
      <c r="B212" s="140" t="s">
        <v>219</v>
      </c>
      <c r="C212" s="141"/>
      <c r="D212" s="142">
        <v>9110</v>
      </c>
      <c r="E212" s="141"/>
      <c r="F212" s="204">
        <v>0</v>
      </c>
      <c r="G212" s="204"/>
      <c r="H212" s="131">
        <f t="shared" si="4"/>
        <v>0</v>
      </c>
    </row>
    <row r="213" spans="1:8" x14ac:dyDescent="0.25">
      <c r="A213" s="137" t="s">
        <v>235</v>
      </c>
      <c r="B213" s="199" t="s">
        <v>236</v>
      </c>
      <c r="C213" s="200"/>
      <c r="D213" s="139">
        <v>6000</v>
      </c>
      <c r="E213" s="138"/>
      <c r="F213" s="201">
        <v>5705.1</v>
      </c>
      <c r="G213" s="201"/>
      <c r="H213" s="133">
        <f t="shared" si="4"/>
        <v>0.95085000000000008</v>
      </c>
    </row>
    <row r="214" spans="1:8" x14ac:dyDescent="0.25">
      <c r="A214" s="137" t="s">
        <v>239</v>
      </c>
      <c r="B214" s="199" t="s">
        <v>240</v>
      </c>
      <c r="C214" s="200"/>
      <c r="D214" s="139">
        <v>1100</v>
      </c>
      <c r="E214" s="138"/>
      <c r="F214" s="201">
        <v>877.2</v>
      </c>
      <c r="G214" s="201"/>
      <c r="H214" s="133">
        <f t="shared" si="4"/>
        <v>0.79745454545454553</v>
      </c>
    </row>
    <row r="215" spans="1:8" x14ac:dyDescent="0.25">
      <c r="A215" s="137" t="s">
        <v>256</v>
      </c>
      <c r="B215" s="199" t="s">
        <v>257</v>
      </c>
      <c r="C215" s="200"/>
      <c r="D215" s="139">
        <v>365</v>
      </c>
      <c r="E215" s="138"/>
      <c r="F215" s="201">
        <v>0</v>
      </c>
      <c r="G215" s="201"/>
      <c r="H215" s="133">
        <f t="shared" si="4"/>
        <v>0</v>
      </c>
    </row>
    <row r="216" spans="1:8" x14ac:dyDescent="0.25">
      <c r="A216" s="137" t="s">
        <v>245</v>
      </c>
      <c r="B216" s="199" t="s">
        <v>89</v>
      </c>
      <c r="C216" s="200"/>
      <c r="D216" s="139">
        <v>1025</v>
      </c>
      <c r="E216" s="138"/>
      <c r="F216" s="201">
        <v>941.33</v>
      </c>
      <c r="G216" s="201"/>
      <c r="H216" s="133">
        <f t="shared" si="4"/>
        <v>0.91837073170731709</v>
      </c>
    </row>
    <row r="217" spans="1:8" x14ac:dyDescent="0.25">
      <c r="A217" s="150">
        <v>321110</v>
      </c>
      <c r="B217" s="137" t="s">
        <v>486</v>
      </c>
      <c r="C217" s="138"/>
      <c r="D217" s="139">
        <v>175</v>
      </c>
      <c r="E217" s="138"/>
      <c r="F217" s="201">
        <v>109.65</v>
      </c>
      <c r="G217" s="201"/>
      <c r="H217" s="133">
        <f t="shared" si="4"/>
        <v>0.62657142857142856</v>
      </c>
    </row>
    <row r="218" spans="1:8" x14ac:dyDescent="0.25">
      <c r="A218" s="150">
        <v>321190</v>
      </c>
      <c r="B218" s="137" t="s">
        <v>352</v>
      </c>
      <c r="C218" s="138"/>
      <c r="D218" s="139">
        <v>110</v>
      </c>
      <c r="E218" s="138"/>
      <c r="F218" s="201">
        <v>0</v>
      </c>
      <c r="G218" s="201"/>
      <c r="H218" s="133">
        <f t="shared" si="4"/>
        <v>0</v>
      </c>
    </row>
    <row r="219" spans="1:8" x14ac:dyDescent="0.25">
      <c r="A219" s="137" t="s">
        <v>246</v>
      </c>
      <c r="B219" s="199" t="s">
        <v>247</v>
      </c>
      <c r="C219" s="200"/>
      <c r="D219" s="139">
        <v>335</v>
      </c>
      <c r="E219" s="138"/>
      <c r="F219" s="201">
        <v>269</v>
      </c>
      <c r="G219" s="201"/>
      <c r="H219" s="133">
        <f t="shared" si="4"/>
        <v>0.80298507462686564</v>
      </c>
    </row>
    <row r="220" spans="1:8" x14ac:dyDescent="0.25">
      <c r="A220" s="89" t="s">
        <v>400</v>
      </c>
      <c r="B220" s="206" t="s">
        <v>401</v>
      </c>
      <c r="C220" s="207"/>
      <c r="D220" s="90">
        <v>2105</v>
      </c>
      <c r="E220" s="91"/>
      <c r="F220" s="208">
        <v>2085.75</v>
      </c>
      <c r="G220" s="207"/>
      <c r="H220" s="130">
        <f t="shared" si="4"/>
        <v>0.99085510688836109</v>
      </c>
    </row>
    <row r="221" spans="1:8" x14ac:dyDescent="0.25">
      <c r="A221" s="84" t="s">
        <v>305</v>
      </c>
      <c r="B221" s="199" t="s">
        <v>306</v>
      </c>
      <c r="C221" s="200"/>
      <c r="D221" s="85">
        <v>2105</v>
      </c>
      <c r="F221" s="201">
        <v>2085.75</v>
      </c>
      <c r="G221" s="200"/>
      <c r="H221" s="133">
        <f t="shared" si="4"/>
        <v>0.99085510688836109</v>
      </c>
    </row>
    <row r="222" spans="1:8" x14ac:dyDescent="0.25">
      <c r="A222" s="89" t="s">
        <v>402</v>
      </c>
      <c r="B222" s="206" t="s">
        <v>403</v>
      </c>
      <c r="C222" s="207"/>
      <c r="D222" s="90">
        <v>20156.349999999999</v>
      </c>
      <c r="E222" s="91"/>
      <c r="F222" s="208">
        <v>14148.88</v>
      </c>
      <c r="G222" s="207"/>
      <c r="H222" s="130">
        <f t="shared" si="4"/>
        <v>0.70195645540983365</v>
      </c>
    </row>
    <row r="223" spans="1:8" x14ac:dyDescent="0.25">
      <c r="A223" s="92" t="s">
        <v>196</v>
      </c>
      <c r="B223" s="202" t="s">
        <v>197</v>
      </c>
      <c r="C223" s="203"/>
      <c r="D223" s="93">
        <v>106.35</v>
      </c>
      <c r="E223" s="94"/>
      <c r="F223" s="204">
        <v>106.35</v>
      </c>
      <c r="G223" s="203"/>
      <c r="H223" s="131">
        <f t="shared" si="4"/>
        <v>1</v>
      </c>
    </row>
    <row r="224" spans="1:8" x14ac:dyDescent="0.25">
      <c r="A224" s="150">
        <v>424110</v>
      </c>
      <c r="B224" s="199" t="s">
        <v>181</v>
      </c>
      <c r="C224" s="200"/>
      <c r="D224" s="85">
        <v>106.35</v>
      </c>
      <c r="F224" s="201">
        <v>106.35</v>
      </c>
      <c r="G224" s="200"/>
      <c r="H224" s="133">
        <f t="shared" si="4"/>
        <v>1</v>
      </c>
    </row>
    <row r="225" spans="1:8" x14ac:dyDescent="0.25">
      <c r="A225" s="92" t="s">
        <v>198</v>
      </c>
      <c r="B225" s="202" t="s">
        <v>199</v>
      </c>
      <c r="C225" s="203"/>
      <c r="D225" s="93">
        <v>0</v>
      </c>
      <c r="E225" s="94"/>
      <c r="F225" s="204">
        <v>0</v>
      </c>
      <c r="G225" s="203"/>
      <c r="H225" s="131">
        <v>0</v>
      </c>
    </row>
    <row r="226" spans="1:8" x14ac:dyDescent="0.25">
      <c r="A226" s="84" t="s">
        <v>406</v>
      </c>
      <c r="B226" s="199" t="s">
        <v>183</v>
      </c>
      <c r="C226" s="200"/>
      <c r="D226" s="85">
        <v>0</v>
      </c>
      <c r="F226" s="201">
        <v>0</v>
      </c>
      <c r="G226" s="200"/>
      <c r="H226" s="133">
        <v>0</v>
      </c>
    </row>
    <row r="227" spans="1:8" x14ac:dyDescent="0.25">
      <c r="A227" s="92" t="s">
        <v>200</v>
      </c>
      <c r="B227" s="202" t="s">
        <v>201</v>
      </c>
      <c r="C227" s="203"/>
      <c r="D227" s="93">
        <v>0</v>
      </c>
      <c r="E227" s="94"/>
      <c r="F227" s="204">
        <v>0</v>
      </c>
      <c r="G227" s="203"/>
      <c r="H227" s="131">
        <v>0</v>
      </c>
    </row>
    <row r="228" spans="1:8" x14ac:dyDescent="0.25">
      <c r="A228" s="84" t="s">
        <v>407</v>
      </c>
      <c r="B228" s="199" t="s">
        <v>408</v>
      </c>
      <c r="C228" s="200"/>
      <c r="D228" s="85">
        <v>0</v>
      </c>
      <c r="F228" s="201">
        <v>0</v>
      </c>
      <c r="G228" s="200"/>
      <c r="H228" s="133">
        <v>0</v>
      </c>
    </row>
    <row r="229" spans="1:8" x14ac:dyDescent="0.25">
      <c r="A229" s="84" t="s">
        <v>406</v>
      </c>
      <c r="B229" s="199" t="s">
        <v>183</v>
      </c>
      <c r="C229" s="200"/>
      <c r="D229" s="85">
        <v>0</v>
      </c>
      <c r="F229" s="201">
        <v>0</v>
      </c>
      <c r="G229" s="200"/>
      <c r="H229" s="133">
        <v>0</v>
      </c>
    </row>
    <row r="230" spans="1:8" x14ac:dyDescent="0.25">
      <c r="A230" s="92" t="s">
        <v>202</v>
      </c>
      <c r="B230" s="202" t="s">
        <v>203</v>
      </c>
      <c r="C230" s="203"/>
      <c r="D230" s="93">
        <v>4530</v>
      </c>
      <c r="E230" s="94"/>
      <c r="F230" s="204">
        <v>2065.75</v>
      </c>
      <c r="G230" s="203"/>
      <c r="H230" s="131">
        <f t="shared" si="4"/>
        <v>0.45601545253863135</v>
      </c>
    </row>
    <row r="231" spans="1:8" x14ac:dyDescent="0.25">
      <c r="A231" s="84" t="s">
        <v>413</v>
      </c>
      <c r="B231" s="199" t="s">
        <v>174</v>
      </c>
      <c r="C231" s="200"/>
      <c r="D231" s="85">
        <v>70</v>
      </c>
      <c r="F231" s="201">
        <v>0</v>
      </c>
      <c r="G231" s="200"/>
      <c r="H231" s="133">
        <f t="shared" si="4"/>
        <v>0</v>
      </c>
    </row>
    <row r="232" spans="1:8" x14ac:dyDescent="0.25">
      <c r="A232" s="84" t="s">
        <v>409</v>
      </c>
      <c r="B232" s="199" t="s">
        <v>410</v>
      </c>
      <c r="C232" s="200"/>
      <c r="D232" s="85">
        <v>2000</v>
      </c>
      <c r="F232" s="201">
        <v>1654.06</v>
      </c>
      <c r="G232" s="200"/>
      <c r="H232" s="133">
        <f t="shared" si="4"/>
        <v>0.82702999999999993</v>
      </c>
    </row>
    <row r="233" spans="1:8" x14ac:dyDescent="0.25">
      <c r="A233" s="84" t="s">
        <v>414</v>
      </c>
      <c r="B233" s="199" t="s">
        <v>415</v>
      </c>
      <c r="C233" s="200"/>
      <c r="D233" s="85">
        <v>560</v>
      </c>
      <c r="F233" s="201">
        <v>0</v>
      </c>
      <c r="G233" s="200"/>
      <c r="H233" s="133">
        <f t="shared" si="4"/>
        <v>0</v>
      </c>
    </row>
    <row r="234" spans="1:8" x14ac:dyDescent="0.25">
      <c r="A234" s="84" t="s">
        <v>411</v>
      </c>
      <c r="B234" s="199" t="s">
        <v>412</v>
      </c>
      <c r="C234" s="200"/>
      <c r="D234" s="85">
        <v>600</v>
      </c>
      <c r="F234" s="201">
        <v>379.15</v>
      </c>
      <c r="G234" s="200"/>
      <c r="H234" s="133">
        <f t="shared" si="4"/>
        <v>0.63191666666666668</v>
      </c>
    </row>
    <row r="235" spans="1:8" x14ac:dyDescent="0.25">
      <c r="A235" s="84" t="s">
        <v>416</v>
      </c>
      <c r="B235" s="199" t="s">
        <v>417</v>
      </c>
      <c r="C235" s="200"/>
      <c r="D235" s="85">
        <v>500</v>
      </c>
      <c r="F235" s="201">
        <v>0</v>
      </c>
      <c r="G235" s="200"/>
      <c r="H235" s="133">
        <f t="shared" si="4"/>
        <v>0</v>
      </c>
    </row>
    <row r="236" spans="1:8" x14ac:dyDescent="0.25">
      <c r="A236" s="84" t="s">
        <v>404</v>
      </c>
      <c r="B236" s="199" t="s">
        <v>405</v>
      </c>
      <c r="C236" s="200"/>
      <c r="D236" s="85">
        <v>500</v>
      </c>
      <c r="F236" s="201">
        <v>0</v>
      </c>
      <c r="G236" s="200"/>
      <c r="H236" s="133">
        <f t="shared" si="4"/>
        <v>0</v>
      </c>
    </row>
    <row r="237" spans="1:8" x14ac:dyDescent="0.25">
      <c r="A237" s="84" t="s">
        <v>418</v>
      </c>
      <c r="B237" s="199" t="s">
        <v>181</v>
      </c>
      <c r="C237" s="200"/>
      <c r="D237" s="85">
        <v>200</v>
      </c>
      <c r="F237" s="201">
        <v>32.54</v>
      </c>
      <c r="G237" s="200"/>
      <c r="H237" s="133">
        <f t="shared" si="4"/>
        <v>0.16269999999999998</v>
      </c>
    </row>
    <row r="238" spans="1:8" x14ac:dyDescent="0.25">
      <c r="A238" s="84" t="s">
        <v>406</v>
      </c>
      <c r="B238" s="199" t="s">
        <v>183</v>
      </c>
      <c r="C238" s="200"/>
      <c r="D238" s="85">
        <v>100</v>
      </c>
      <c r="F238" s="201">
        <v>0</v>
      </c>
      <c r="G238" s="200"/>
      <c r="H238" s="133">
        <f t="shared" si="4"/>
        <v>0</v>
      </c>
    </row>
    <row r="239" spans="1:8" x14ac:dyDescent="0.25">
      <c r="A239" s="92" t="s">
        <v>204</v>
      </c>
      <c r="B239" s="202" t="s">
        <v>205</v>
      </c>
      <c r="C239" s="203"/>
      <c r="D239" s="93">
        <v>20</v>
      </c>
      <c r="E239" s="94"/>
      <c r="F239" s="204">
        <v>0</v>
      </c>
      <c r="G239" s="203"/>
      <c r="H239" s="131">
        <f t="shared" si="4"/>
        <v>0</v>
      </c>
    </row>
    <row r="240" spans="1:8" x14ac:dyDescent="0.25">
      <c r="A240" s="84" t="s">
        <v>418</v>
      </c>
      <c r="B240" s="199" t="s">
        <v>181</v>
      </c>
      <c r="C240" s="200"/>
      <c r="D240" s="85">
        <v>20</v>
      </c>
      <c r="F240" s="201">
        <v>0</v>
      </c>
      <c r="G240" s="200"/>
      <c r="H240" s="133">
        <f t="shared" si="4"/>
        <v>0</v>
      </c>
    </row>
    <row r="241" spans="1:8" x14ac:dyDescent="0.25">
      <c r="A241" s="92" t="s">
        <v>210</v>
      </c>
      <c r="B241" s="202" t="s">
        <v>211</v>
      </c>
      <c r="C241" s="203"/>
      <c r="D241" s="93">
        <v>300</v>
      </c>
      <c r="E241" s="94"/>
      <c r="F241" s="204">
        <v>0</v>
      </c>
      <c r="G241" s="203"/>
      <c r="H241" s="131">
        <f t="shared" si="4"/>
        <v>0</v>
      </c>
    </row>
    <row r="242" spans="1:8" x14ac:dyDescent="0.25">
      <c r="A242" s="84" t="s">
        <v>404</v>
      </c>
      <c r="B242" s="199" t="s">
        <v>405</v>
      </c>
      <c r="C242" s="200"/>
      <c r="D242" s="85">
        <v>300</v>
      </c>
      <c r="F242" s="201">
        <v>0</v>
      </c>
      <c r="G242" s="200"/>
      <c r="H242" s="133">
        <f t="shared" si="4"/>
        <v>0</v>
      </c>
    </row>
    <row r="243" spans="1:8" x14ac:dyDescent="0.25">
      <c r="A243" s="92" t="s">
        <v>212</v>
      </c>
      <c r="B243" s="202" t="s">
        <v>213</v>
      </c>
      <c r="C243" s="203"/>
      <c r="D243" s="93">
        <v>8000</v>
      </c>
      <c r="E243" s="94"/>
      <c r="F243" s="204">
        <v>5633.4</v>
      </c>
      <c r="G243" s="203"/>
      <c r="H243" s="131">
        <f t="shared" si="4"/>
        <v>0.704175</v>
      </c>
    </row>
    <row r="244" spans="1:8" x14ac:dyDescent="0.25">
      <c r="A244" s="84" t="s">
        <v>409</v>
      </c>
      <c r="B244" s="199" t="s">
        <v>410</v>
      </c>
      <c r="C244" s="200"/>
      <c r="D244" s="85">
        <v>400</v>
      </c>
      <c r="F244" s="201">
        <v>0</v>
      </c>
      <c r="G244" s="200"/>
      <c r="H244" s="133">
        <f t="shared" si="4"/>
        <v>0</v>
      </c>
    </row>
    <row r="245" spans="1:8" x14ac:dyDescent="0.25">
      <c r="A245" s="84" t="s">
        <v>414</v>
      </c>
      <c r="B245" s="199" t="s">
        <v>415</v>
      </c>
      <c r="C245" s="200"/>
      <c r="D245" s="85">
        <v>1000</v>
      </c>
      <c r="F245" s="201">
        <v>660</v>
      </c>
      <c r="G245" s="200"/>
      <c r="H245" s="133">
        <f t="shared" si="4"/>
        <v>0.66</v>
      </c>
    </row>
    <row r="246" spans="1:8" x14ac:dyDescent="0.25">
      <c r="A246" s="84" t="s">
        <v>411</v>
      </c>
      <c r="B246" s="199" t="s">
        <v>412</v>
      </c>
      <c r="C246" s="200"/>
      <c r="D246" s="85">
        <v>1400</v>
      </c>
      <c r="F246" s="201">
        <v>1060</v>
      </c>
      <c r="G246" s="200"/>
      <c r="H246" s="133">
        <f t="shared" si="4"/>
        <v>0.75714285714285712</v>
      </c>
    </row>
    <row r="247" spans="1:8" x14ac:dyDescent="0.25">
      <c r="A247" s="84" t="s">
        <v>419</v>
      </c>
      <c r="B247" s="199" t="s">
        <v>420</v>
      </c>
      <c r="C247" s="200"/>
      <c r="D247" s="85">
        <v>1000</v>
      </c>
      <c r="F247" s="201">
        <v>894.76</v>
      </c>
      <c r="G247" s="200"/>
      <c r="H247" s="133">
        <f t="shared" si="4"/>
        <v>0.89476</v>
      </c>
    </row>
    <row r="248" spans="1:8" x14ac:dyDescent="0.25">
      <c r="A248" s="84" t="s">
        <v>416</v>
      </c>
      <c r="B248" s="199" t="s">
        <v>417</v>
      </c>
      <c r="C248" s="200"/>
      <c r="D248" s="85">
        <v>500</v>
      </c>
      <c r="F248" s="201">
        <v>0</v>
      </c>
      <c r="G248" s="200"/>
      <c r="H248" s="133">
        <f t="shared" si="4"/>
        <v>0</v>
      </c>
    </row>
    <row r="249" spans="1:8" x14ac:dyDescent="0.25">
      <c r="A249" s="84" t="s">
        <v>404</v>
      </c>
      <c r="B249" s="199" t="s">
        <v>405</v>
      </c>
      <c r="C249" s="200"/>
      <c r="D249" s="85">
        <v>200</v>
      </c>
      <c r="F249" s="201">
        <v>0</v>
      </c>
      <c r="G249" s="200"/>
      <c r="H249" s="133">
        <f t="shared" si="4"/>
        <v>0</v>
      </c>
    </row>
    <row r="250" spans="1:8" x14ac:dyDescent="0.25">
      <c r="A250" s="84" t="s">
        <v>418</v>
      </c>
      <c r="B250" s="199" t="s">
        <v>181</v>
      </c>
      <c r="C250" s="200"/>
      <c r="D250" s="85">
        <v>3500</v>
      </c>
      <c r="F250" s="201">
        <v>3018.64</v>
      </c>
      <c r="G250" s="200"/>
      <c r="H250" s="133">
        <f t="shared" si="4"/>
        <v>0.86246857142857136</v>
      </c>
    </row>
    <row r="251" spans="1:8" x14ac:dyDescent="0.25">
      <c r="A251" s="84" t="s">
        <v>406</v>
      </c>
      <c r="B251" s="199" t="s">
        <v>183</v>
      </c>
      <c r="C251" s="200"/>
      <c r="D251" s="85">
        <v>0</v>
      </c>
      <c r="F251" s="201">
        <v>0</v>
      </c>
      <c r="G251" s="200"/>
      <c r="H251" s="133">
        <v>0</v>
      </c>
    </row>
    <row r="252" spans="1:8" x14ac:dyDescent="0.25">
      <c r="A252" s="92" t="s">
        <v>214</v>
      </c>
      <c r="B252" s="202" t="s">
        <v>215</v>
      </c>
      <c r="C252" s="203"/>
      <c r="D252" s="93">
        <v>0</v>
      </c>
      <c r="E252" s="94"/>
      <c r="F252" s="204">
        <v>0</v>
      </c>
      <c r="G252" s="203"/>
      <c r="H252" s="131">
        <v>0</v>
      </c>
    </row>
    <row r="253" spans="1:8" x14ac:dyDescent="0.25">
      <c r="A253" s="84" t="s">
        <v>406</v>
      </c>
      <c r="B253" s="199" t="s">
        <v>183</v>
      </c>
      <c r="C253" s="200"/>
      <c r="D253" s="85">
        <v>0</v>
      </c>
      <c r="F253" s="201">
        <v>0</v>
      </c>
      <c r="G253" s="200"/>
      <c r="H253" s="133">
        <v>0</v>
      </c>
    </row>
    <row r="254" spans="1:8" x14ac:dyDescent="0.25">
      <c r="A254" s="92" t="s">
        <v>221</v>
      </c>
      <c r="B254" s="202" t="s">
        <v>222</v>
      </c>
      <c r="C254" s="203"/>
      <c r="D254" s="93">
        <v>1200</v>
      </c>
      <c r="E254" s="94"/>
      <c r="F254" s="204">
        <v>947.38</v>
      </c>
      <c r="G254" s="203"/>
      <c r="H254" s="131">
        <f t="shared" si="4"/>
        <v>0.78948333333333331</v>
      </c>
    </row>
    <row r="255" spans="1:8" x14ac:dyDescent="0.25">
      <c r="A255" s="84" t="s">
        <v>414</v>
      </c>
      <c r="B255" s="199" t="s">
        <v>415</v>
      </c>
      <c r="C255" s="200"/>
      <c r="D255" s="85">
        <v>700</v>
      </c>
      <c r="F255" s="201">
        <v>451.53</v>
      </c>
      <c r="G255" s="200"/>
      <c r="H255" s="133">
        <f t="shared" si="4"/>
        <v>0.64504285714285714</v>
      </c>
    </row>
    <row r="256" spans="1:8" x14ac:dyDescent="0.25">
      <c r="A256" s="84" t="s">
        <v>411</v>
      </c>
      <c r="B256" s="199" t="s">
        <v>412</v>
      </c>
      <c r="C256" s="200"/>
      <c r="D256" s="85">
        <v>500</v>
      </c>
      <c r="F256" s="201">
        <v>495.85</v>
      </c>
      <c r="G256" s="200"/>
      <c r="H256" s="133">
        <f t="shared" si="4"/>
        <v>0.99170000000000003</v>
      </c>
    </row>
    <row r="257" spans="1:8" x14ac:dyDescent="0.25">
      <c r="A257" s="92" t="s">
        <v>223</v>
      </c>
      <c r="B257" s="202" t="s">
        <v>224</v>
      </c>
      <c r="C257" s="203"/>
      <c r="D257" s="93">
        <v>6000</v>
      </c>
      <c r="E257" s="94"/>
      <c r="F257" s="204">
        <v>5396</v>
      </c>
      <c r="G257" s="203"/>
      <c r="H257" s="131">
        <f t="shared" si="4"/>
        <v>0.89933333333333332</v>
      </c>
    </row>
    <row r="258" spans="1:8" x14ac:dyDescent="0.25">
      <c r="A258" s="84" t="s">
        <v>409</v>
      </c>
      <c r="B258" s="199" t="s">
        <v>410</v>
      </c>
      <c r="C258" s="200"/>
      <c r="D258" s="85">
        <v>5800</v>
      </c>
      <c r="F258" s="201">
        <v>5396</v>
      </c>
      <c r="G258" s="200"/>
      <c r="H258" s="133">
        <f t="shared" si="4"/>
        <v>0.93034482758620685</v>
      </c>
    </row>
    <row r="259" spans="1:8" x14ac:dyDescent="0.25">
      <c r="A259" s="84" t="s">
        <v>414</v>
      </c>
      <c r="B259" s="199" t="s">
        <v>415</v>
      </c>
      <c r="C259" s="200"/>
      <c r="D259" s="85">
        <v>200</v>
      </c>
      <c r="F259" s="201">
        <v>0</v>
      </c>
      <c r="G259" s="200"/>
      <c r="H259" s="133">
        <f t="shared" si="4"/>
        <v>0</v>
      </c>
    </row>
  </sheetData>
  <mergeCells count="489">
    <mergeCell ref="B259:C259"/>
    <mergeCell ref="F259:G259"/>
    <mergeCell ref="B173:C173"/>
    <mergeCell ref="F173:G173"/>
    <mergeCell ref="F187:G187"/>
    <mergeCell ref="B258:C258"/>
    <mergeCell ref="F258:G258"/>
    <mergeCell ref="B257:C257"/>
    <mergeCell ref="F257:G257"/>
    <mergeCell ref="B255:C255"/>
    <mergeCell ref="F255:G255"/>
    <mergeCell ref="B256:C256"/>
    <mergeCell ref="F256:G256"/>
    <mergeCell ref="B254:C254"/>
    <mergeCell ref="F254:G254"/>
    <mergeCell ref="B252:C252"/>
    <mergeCell ref="F252:G252"/>
    <mergeCell ref="B253:C253"/>
    <mergeCell ref="F253:G253"/>
    <mergeCell ref="B250:C250"/>
    <mergeCell ref="F250:G250"/>
    <mergeCell ref="B251:C251"/>
    <mergeCell ref="F251:G251"/>
    <mergeCell ref="B248:C248"/>
    <mergeCell ref="F248:G248"/>
    <mergeCell ref="B249:C249"/>
    <mergeCell ref="F249:G249"/>
    <mergeCell ref="B246:C246"/>
    <mergeCell ref="F246:G246"/>
    <mergeCell ref="B247:C247"/>
    <mergeCell ref="F247:G247"/>
    <mergeCell ref="B244:C244"/>
    <mergeCell ref="F244:G244"/>
    <mergeCell ref="B245:C245"/>
    <mergeCell ref="F245:G245"/>
    <mergeCell ref="B242:C242"/>
    <mergeCell ref="F242:G242"/>
    <mergeCell ref="B243:C243"/>
    <mergeCell ref="F243:G243"/>
    <mergeCell ref="B240:C240"/>
    <mergeCell ref="F240:G240"/>
    <mergeCell ref="B241:C241"/>
    <mergeCell ref="F241:G241"/>
    <mergeCell ref="B232:C232"/>
    <mergeCell ref="F232:G232"/>
    <mergeCell ref="B233:C233"/>
    <mergeCell ref="F233:G233"/>
    <mergeCell ref="B231:C231"/>
    <mergeCell ref="F231:G231"/>
    <mergeCell ref="B238:C238"/>
    <mergeCell ref="F238:G238"/>
    <mergeCell ref="B239:C239"/>
    <mergeCell ref="F239:G239"/>
    <mergeCell ref="B236:C236"/>
    <mergeCell ref="F236:G236"/>
    <mergeCell ref="B237:C237"/>
    <mergeCell ref="F237:G237"/>
    <mergeCell ref="B234:C234"/>
    <mergeCell ref="F234:G234"/>
    <mergeCell ref="B235:C235"/>
    <mergeCell ref="F235:G235"/>
    <mergeCell ref="B229:C229"/>
    <mergeCell ref="F229:G229"/>
    <mergeCell ref="B230:C230"/>
    <mergeCell ref="F230:G230"/>
    <mergeCell ref="B227:C227"/>
    <mergeCell ref="F227:G227"/>
    <mergeCell ref="B228:C228"/>
    <mergeCell ref="F228:G228"/>
    <mergeCell ref="B225:C225"/>
    <mergeCell ref="F225:G225"/>
    <mergeCell ref="B226:C226"/>
    <mergeCell ref="F226:G226"/>
    <mergeCell ref="B223:C223"/>
    <mergeCell ref="F223:G223"/>
    <mergeCell ref="B224:C224"/>
    <mergeCell ref="F224:G224"/>
    <mergeCell ref="B222:C222"/>
    <mergeCell ref="F222:G222"/>
    <mergeCell ref="B220:C220"/>
    <mergeCell ref="F220:G220"/>
    <mergeCell ref="B221:C221"/>
    <mergeCell ref="F221:G221"/>
    <mergeCell ref="F198:G198"/>
    <mergeCell ref="B194:C194"/>
    <mergeCell ref="F194:G194"/>
    <mergeCell ref="B200:C200"/>
    <mergeCell ref="F200:G200"/>
    <mergeCell ref="B203:C203"/>
    <mergeCell ref="F203:G203"/>
    <mergeCell ref="B197:C197"/>
    <mergeCell ref="F197:G197"/>
    <mergeCell ref="B199:C199"/>
    <mergeCell ref="F199:G199"/>
    <mergeCell ref="B195:C195"/>
    <mergeCell ref="F195:G195"/>
    <mergeCell ref="B196:C196"/>
    <mergeCell ref="F196:G196"/>
    <mergeCell ref="F201:G201"/>
    <mergeCell ref="B192:C192"/>
    <mergeCell ref="F192:G192"/>
    <mergeCell ref="B193:C193"/>
    <mergeCell ref="F193:G193"/>
    <mergeCell ref="B190:C190"/>
    <mergeCell ref="F190:G190"/>
    <mergeCell ref="B191:C191"/>
    <mergeCell ref="F191:G191"/>
    <mergeCell ref="B188:C188"/>
    <mergeCell ref="F188:G188"/>
    <mergeCell ref="B189:C189"/>
    <mergeCell ref="F189:G189"/>
    <mergeCell ref="B185:C185"/>
    <mergeCell ref="F185:G185"/>
    <mergeCell ref="B186:C186"/>
    <mergeCell ref="F186:G186"/>
    <mergeCell ref="B181:C181"/>
    <mergeCell ref="F181:G181"/>
    <mergeCell ref="B184:C184"/>
    <mergeCell ref="F184:G184"/>
    <mergeCell ref="B180:C180"/>
    <mergeCell ref="F180:G180"/>
    <mergeCell ref="B178:C178"/>
    <mergeCell ref="F178:G178"/>
    <mergeCell ref="B179:C179"/>
    <mergeCell ref="F179:G179"/>
    <mergeCell ref="B176:C176"/>
    <mergeCell ref="F176:G176"/>
    <mergeCell ref="B177:C177"/>
    <mergeCell ref="F177:G177"/>
    <mergeCell ref="B174:C174"/>
    <mergeCell ref="F174:G174"/>
    <mergeCell ref="B175:C175"/>
    <mergeCell ref="F175:G175"/>
    <mergeCell ref="B166:C166"/>
    <mergeCell ref="F166:G166"/>
    <mergeCell ref="B167:C167"/>
    <mergeCell ref="F167:G167"/>
    <mergeCell ref="B164:C164"/>
    <mergeCell ref="F164:G164"/>
    <mergeCell ref="B165:C165"/>
    <mergeCell ref="F165:G165"/>
    <mergeCell ref="B172:C172"/>
    <mergeCell ref="F172:G172"/>
    <mergeCell ref="B171:C171"/>
    <mergeCell ref="F171:G171"/>
    <mergeCell ref="B170:C170"/>
    <mergeCell ref="F170:G170"/>
    <mergeCell ref="B168:C168"/>
    <mergeCell ref="F168:G168"/>
    <mergeCell ref="B169:C169"/>
    <mergeCell ref="F169:G169"/>
    <mergeCell ref="B158:C158"/>
    <mergeCell ref="F158:G158"/>
    <mergeCell ref="B156:C156"/>
    <mergeCell ref="F156:G156"/>
    <mergeCell ref="B157:C157"/>
    <mergeCell ref="F157:G157"/>
    <mergeCell ref="B162:C162"/>
    <mergeCell ref="F162:G162"/>
    <mergeCell ref="B163:C163"/>
    <mergeCell ref="F163:G163"/>
    <mergeCell ref="B161:C161"/>
    <mergeCell ref="F161:G161"/>
    <mergeCell ref="B159:C159"/>
    <mergeCell ref="F159:G159"/>
    <mergeCell ref="B160:C160"/>
    <mergeCell ref="F160:G160"/>
    <mergeCell ref="B155:C155"/>
    <mergeCell ref="F155:G155"/>
    <mergeCell ref="B151:C151"/>
    <mergeCell ref="F151:G151"/>
    <mergeCell ref="B152:C152"/>
    <mergeCell ref="F152:G152"/>
    <mergeCell ref="B149:C149"/>
    <mergeCell ref="F149:G149"/>
    <mergeCell ref="B150:C150"/>
    <mergeCell ref="F150:G150"/>
    <mergeCell ref="B147:C147"/>
    <mergeCell ref="F147:G147"/>
    <mergeCell ref="B148:C148"/>
    <mergeCell ref="F148:G148"/>
    <mergeCell ref="B145:C145"/>
    <mergeCell ref="F145:G145"/>
    <mergeCell ref="B144:C144"/>
    <mergeCell ref="F144:G144"/>
    <mergeCell ref="B154:C154"/>
    <mergeCell ref="F154:G154"/>
    <mergeCell ref="B141:C141"/>
    <mergeCell ref="F141:G141"/>
    <mergeCell ref="B142:C142"/>
    <mergeCell ref="F142:G142"/>
    <mergeCell ref="B139:C139"/>
    <mergeCell ref="F139:G139"/>
    <mergeCell ref="B140:C140"/>
    <mergeCell ref="F140:G140"/>
    <mergeCell ref="B137:C137"/>
    <mergeCell ref="F137:G137"/>
    <mergeCell ref="B138:C138"/>
    <mergeCell ref="F138:G138"/>
    <mergeCell ref="B135:C135"/>
    <mergeCell ref="F135:G135"/>
    <mergeCell ref="B136:C136"/>
    <mergeCell ref="F136:G136"/>
    <mergeCell ref="B133:C133"/>
    <mergeCell ref="F133:G133"/>
    <mergeCell ref="B134:C134"/>
    <mergeCell ref="F134:G134"/>
    <mergeCell ref="B131:C131"/>
    <mergeCell ref="F131:G131"/>
    <mergeCell ref="B132:C132"/>
    <mergeCell ref="F132:G132"/>
    <mergeCell ref="B129:C129"/>
    <mergeCell ref="F129:G129"/>
    <mergeCell ref="B130:C130"/>
    <mergeCell ref="F130:G130"/>
    <mergeCell ref="B127:C127"/>
    <mergeCell ref="F127:G127"/>
    <mergeCell ref="B128:C128"/>
    <mergeCell ref="F128:G128"/>
    <mergeCell ref="B125:C125"/>
    <mergeCell ref="F125:G125"/>
    <mergeCell ref="B126:C126"/>
    <mergeCell ref="F126:G126"/>
    <mergeCell ref="B123:C123"/>
    <mergeCell ref="F123:G123"/>
    <mergeCell ref="B124:C124"/>
    <mergeCell ref="F124:G124"/>
    <mergeCell ref="B121:C121"/>
    <mergeCell ref="F121:G121"/>
    <mergeCell ref="B122:C122"/>
    <mergeCell ref="F122:G122"/>
    <mergeCell ref="B120:C120"/>
    <mergeCell ref="F120:G120"/>
    <mergeCell ref="B118:C118"/>
    <mergeCell ref="F118:G118"/>
    <mergeCell ref="B119:C119"/>
    <mergeCell ref="F119:G119"/>
    <mergeCell ref="B116:C116"/>
    <mergeCell ref="F116:G116"/>
    <mergeCell ref="B117:C117"/>
    <mergeCell ref="F117:G117"/>
    <mergeCell ref="B113:C113"/>
    <mergeCell ref="F113:G113"/>
    <mergeCell ref="B114:C114"/>
    <mergeCell ref="F114:G114"/>
    <mergeCell ref="B111:C111"/>
    <mergeCell ref="F111:G111"/>
    <mergeCell ref="B109:C109"/>
    <mergeCell ref="F109:G109"/>
    <mergeCell ref="B110:C110"/>
    <mergeCell ref="F110:G110"/>
    <mergeCell ref="B107:C107"/>
    <mergeCell ref="F107:G107"/>
    <mergeCell ref="B108:C108"/>
    <mergeCell ref="F108:G108"/>
    <mergeCell ref="B105:C105"/>
    <mergeCell ref="F105:G105"/>
    <mergeCell ref="B106:C106"/>
    <mergeCell ref="F106:G106"/>
    <mergeCell ref="B103:C103"/>
    <mergeCell ref="F103:G103"/>
    <mergeCell ref="B104:C104"/>
    <mergeCell ref="F104:G104"/>
    <mergeCell ref="B101:C101"/>
    <mergeCell ref="F101:G101"/>
    <mergeCell ref="B102:C102"/>
    <mergeCell ref="F102:G102"/>
    <mergeCell ref="B99:C99"/>
    <mergeCell ref="F99:G99"/>
    <mergeCell ref="B100:C100"/>
    <mergeCell ref="F100:G100"/>
    <mergeCell ref="B97:C97"/>
    <mergeCell ref="F97:G97"/>
    <mergeCell ref="B98:C98"/>
    <mergeCell ref="F98:G98"/>
    <mergeCell ref="B95:C95"/>
    <mergeCell ref="F95:G95"/>
    <mergeCell ref="B96:C96"/>
    <mergeCell ref="F96:G96"/>
    <mergeCell ref="B93:C93"/>
    <mergeCell ref="F93:G93"/>
    <mergeCell ref="B94:C94"/>
    <mergeCell ref="F94:G94"/>
    <mergeCell ref="B91:C91"/>
    <mergeCell ref="F91:G91"/>
    <mergeCell ref="B92:C92"/>
    <mergeCell ref="F92:G92"/>
    <mergeCell ref="B89:C89"/>
    <mergeCell ref="F89:G89"/>
    <mergeCell ref="B90:C90"/>
    <mergeCell ref="F90:G90"/>
    <mergeCell ref="B87:C87"/>
    <mergeCell ref="F87:G87"/>
    <mergeCell ref="B88:C88"/>
    <mergeCell ref="F88:G88"/>
    <mergeCell ref="B85:C85"/>
    <mergeCell ref="F85:G85"/>
    <mergeCell ref="B86:C86"/>
    <mergeCell ref="F86:G86"/>
    <mergeCell ref="B83:C83"/>
    <mergeCell ref="F83:G83"/>
    <mergeCell ref="B84:C84"/>
    <mergeCell ref="F84:G84"/>
    <mergeCell ref="B81:C81"/>
    <mergeCell ref="F81:G81"/>
    <mergeCell ref="B82:C82"/>
    <mergeCell ref="F82:G82"/>
    <mergeCell ref="B79:C79"/>
    <mergeCell ref="F79:G79"/>
    <mergeCell ref="B80:C80"/>
    <mergeCell ref="F80:G80"/>
    <mergeCell ref="B77:C77"/>
    <mergeCell ref="F77:G77"/>
    <mergeCell ref="B78:C78"/>
    <mergeCell ref="F78:G78"/>
    <mergeCell ref="B75:C75"/>
    <mergeCell ref="F75:G75"/>
    <mergeCell ref="B76:C76"/>
    <mergeCell ref="F76:G76"/>
    <mergeCell ref="B73:C73"/>
    <mergeCell ref="F73:G73"/>
    <mergeCell ref="B74:C74"/>
    <mergeCell ref="F74:G74"/>
    <mergeCell ref="B71:C71"/>
    <mergeCell ref="F71:G71"/>
    <mergeCell ref="B72:C72"/>
    <mergeCell ref="F72:G72"/>
    <mergeCell ref="B69:C69"/>
    <mergeCell ref="F69:G69"/>
    <mergeCell ref="B70:C70"/>
    <mergeCell ref="F70:G70"/>
    <mergeCell ref="B67:C67"/>
    <mergeCell ref="F67:G67"/>
    <mergeCell ref="B68:C68"/>
    <mergeCell ref="F68:G68"/>
    <mergeCell ref="B65:C65"/>
    <mergeCell ref="F65:G65"/>
    <mergeCell ref="B66:C66"/>
    <mergeCell ref="F66:G66"/>
    <mergeCell ref="B63:C63"/>
    <mergeCell ref="F63:G63"/>
    <mergeCell ref="B64:C64"/>
    <mergeCell ref="F64:G64"/>
    <mergeCell ref="B61:C61"/>
    <mergeCell ref="F61:G61"/>
    <mergeCell ref="B62:C62"/>
    <mergeCell ref="F62:G62"/>
    <mergeCell ref="B60:C60"/>
    <mergeCell ref="F60:G60"/>
    <mergeCell ref="B56:C56"/>
    <mergeCell ref="F56:G56"/>
    <mergeCell ref="B59:C59"/>
    <mergeCell ref="F59:G59"/>
    <mergeCell ref="B54:C54"/>
    <mergeCell ref="F54:G54"/>
    <mergeCell ref="B55:C55"/>
    <mergeCell ref="F55:G55"/>
    <mergeCell ref="B52:C52"/>
    <mergeCell ref="F52:G52"/>
    <mergeCell ref="B53:C53"/>
    <mergeCell ref="F53:G53"/>
    <mergeCell ref="B57:C57"/>
    <mergeCell ref="F57:G57"/>
    <mergeCell ref="B50:C50"/>
    <mergeCell ref="F50:G50"/>
    <mergeCell ref="B51:C51"/>
    <mergeCell ref="F51:G51"/>
    <mergeCell ref="B46:C46"/>
    <mergeCell ref="F46:G46"/>
    <mergeCell ref="B47:C47"/>
    <mergeCell ref="F47:G47"/>
    <mergeCell ref="B44:C44"/>
    <mergeCell ref="F44:G44"/>
    <mergeCell ref="B45:C45"/>
    <mergeCell ref="F45:G45"/>
    <mergeCell ref="B43:C43"/>
    <mergeCell ref="F43:G43"/>
    <mergeCell ref="B42:C42"/>
    <mergeCell ref="F42:G42"/>
    <mergeCell ref="B40:C40"/>
    <mergeCell ref="F40:G40"/>
    <mergeCell ref="B41:C41"/>
    <mergeCell ref="F41:G41"/>
    <mergeCell ref="B38:C38"/>
    <mergeCell ref="F38:G38"/>
    <mergeCell ref="B39:C39"/>
    <mergeCell ref="F39:G39"/>
    <mergeCell ref="B37:C37"/>
    <mergeCell ref="F37:G37"/>
    <mergeCell ref="B36:C36"/>
    <mergeCell ref="F36:G36"/>
    <mergeCell ref="B35:C35"/>
    <mergeCell ref="F35:G35"/>
    <mergeCell ref="B34:C34"/>
    <mergeCell ref="F34:G34"/>
    <mergeCell ref="B32:C32"/>
    <mergeCell ref="F32:G32"/>
    <mergeCell ref="B33:C33"/>
    <mergeCell ref="F33:G33"/>
    <mergeCell ref="B30:C30"/>
    <mergeCell ref="F30:G30"/>
    <mergeCell ref="B31:C31"/>
    <mergeCell ref="F31:G31"/>
    <mergeCell ref="B28:C28"/>
    <mergeCell ref="F28:G28"/>
    <mergeCell ref="B29:C29"/>
    <mergeCell ref="F29:G29"/>
    <mergeCell ref="B26:C26"/>
    <mergeCell ref="F26:G26"/>
    <mergeCell ref="B27:C27"/>
    <mergeCell ref="F27:G27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B18:C18"/>
    <mergeCell ref="F18:G18"/>
    <mergeCell ref="B19:C19"/>
    <mergeCell ref="F19:G19"/>
    <mergeCell ref="B16:C16"/>
    <mergeCell ref="F16:G16"/>
    <mergeCell ref="B17:C17"/>
    <mergeCell ref="F17:G17"/>
    <mergeCell ref="B14:C14"/>
    <mergeCell ref="F14:G14"/>
    <mergeCell ref="B15:C15"/>
    <mergeCell ref="F15:G15"/>
    <mergeCell ref="A1:F4"/>
    <mergeCell ref="B7:C7"/>
    <mergeCell ref="F7:G7"/>
    <mergeCell ref="B6:C6"/>
    <mergeCell ref="F6:G6"/>
    <mergeCell ref="B12:C12"/>
    <mergeCell ref="F12:G12"/>
    <mergeCell ref="B13:C13"/>
    <mergeCell ref="F13:G13"/>
    <mergeCell ref="B11:C11"/>
    <mergeCell ref="F11:G11"/>
    <mergeCell ref="B10:C10"/>
    <mergeCell ref="F10:G10"/>
    <mergeCell ref="B8:C8"/>
    <mergeCell ref="F8:G8"/>
    <mergeCell ref="B9:C9"/>
    <mergeCell ref="F9:G9"/>
    <mergeCell ref="F5:G5"/>
    <mergeCell ref="B205:C205"/>
    <mergeCell ref="B206:C206"/>
    <mergeCell ref="B207:C207"/>
    <mergeCell ref="B208:C208"/>
    <mergeCell ref="B211:C211"/>
    <mergeCell ref="B204:C204"/>
    <mergeCell ref="F204:G204"/>
    <mergeCell ref="F212:G212"/>
    <mergeCell ref="B213:C213"/>
    <mergeCell ref="F209:G209"/>
    <mergeCell ref="F210:G210"/>
    <mergeCell ref="F211:G211"/>
    <mergeCell ref="B214:C214"/>
    <mergeCell ref="B215:C215"/>
    <mergeCell ref="B216:C216"/>
    <mergeCell ref="B219:C219"/>
    <mergeCell ref="F48:G48"/>
    <mergeCell ref="F58:G58"/>
    <mergeCell ref="F112:G112"/>
    <mergeCell ref="F115:G115"/>
    <mergeCell ref="F143:G143"/>
    <mergeCell ref="F146:G146"/>
    <mergeCell ref="F153:G153"/>
    <mergeCell ref="F182:G182"/>
    <mergeCell ref="F183:G183"/>
    <mergeCell ref="F213:G213"/>
    <mergeCell ref="F214:G214"/>
    <mergeCell ref="F215:G215"/>
    <mergeCell ref="F216:G216"/>
    <mergeCell ref="F217:G217"/>
    <mergeCell ref="F218:G218"/>
    <mergeCell ref="F219:G219"/>
    <mergeCell ref="F205:G205"/>
    <mergeCell ref="F206:G206"/>
    <mergeCell ref="F207:G207"/>
    <mergeCell ref="F208:G208"/>
  </mergeCells>
  <pageMargins left="0.7" right="0.7" top="0.75" bottom="0.75" header="0.3" footer="0.3"/>
  <pageSetup paperSize="9" scale="70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1"/>
  <sheetViews>
    <sheetView tabSelected="1" workbookViewId="0">
      <selection activeCell="Q9" sqref="Q9"/>
    </sheetView>
  </sheetViews>
  <sheetFormatPr defaultRowHeight="15" x14ac:dyDescent="0.25"/>
  <cols>
    <col min="6" max="6" width="54.7109375" customWidth="1"/>
  </cols>
  <sheetData>
    <row r="1" spans="2:12" ht="18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15.75" x14ac:dyDescent="0.25">
      <c r="B2" s="173" t="s">
        <v>191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8" x14ac:dyDescent="0.25">
      <c r="B3" s="101"/>
      <c r="C3" s="101"/>
      <c r="D3" s="101"/>
      <c r="E3" s="101"/>
      <c r="F3" s="101"/>
      <c r="G3" s="101"/>
      <c r="H3" s="101"/>
      <c r="I3" s="101"/>
      <c r="J3" s="107"/>
      <c r="K3" s="107"/>
      <c r="L3" s="107"/>
    </row>
    <row r="4" spans="2:12" ht="15.75" x14ac:dyDescent="0.25">
      <c r="B4" s="173" t="s">
        <v>458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2:12" ht="15.75" x14ac:dyDescent="0.25">
      <c r="B5" s="173" t="s">
        <v>459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2:12" ht="18" x14ac:dyDescent="0.25">
      <c r="B6" s="101"/>
      <c r="C6" s="101"/>
      <c r="D6" s="101"/>
      <c r="E6" s="101"/>
      <c r="F6" s="101"/>
      <c r="G6" s="101"/>
      <c r="H6" s="101"/>
      <c r="I6" s="101"/>
      <c r="J6" s="107"/>
      <c r="K6" s="107"/>
      <c r="L6" s="107"/>
    </row>
    <row r="7" spans="2:12" ht="51" x14ac:dyDescent="0.25">
      <c r="B7" s="213" t="s">
        <v>50</v>
      </c>
      <c r="C7" s="214"/>
      <c r="D7" s="214"/>
      <c r="E7" s="214"/>
      <c r="F7" s="215"/>
      <c r="G7" s="108" t="s">
        <v>460</v>
      </c>
      <c r="H7" s="108" t="s">
        <v>461</v>
      </c>
      <c r="I7" s="108" t="s">
        <v>426</v>
      </c>
      <c r="J7" s="108" t="s">
        <v>462</v>
      </c>
      <c r="K7" s="108" t="s">
        <v>427</v>
      </c>
      <c r="L7" s="108" t="s">
        <v>428</v>
      </c>
    </row>
    <row r="8" spans="2:12" x14ac:dyDescent="0.25">
      <c r="B8" s="213">
        <v>1</v>
      </c>
      <c r="C8" s="214"/>
      <c r="D8" s="214"/>
      <c r="E8" s="214"/>
      <c r="F8" s="215"/>
      <c r="G8" s="109">
        <v>2</v>
      </c>
      <c r="H8" s="109">
        <v>3</v>
      </c>
      <c r="I8" s="109">
        <v>4</v>
      </c>
      <c r="J8" s="109">
        <v>5</v>
      </c>
      <c r="K8" s="109" t="s">
        <v>429</v>
      </c>
      <c r="L8" s="109" t="s">
        <v>430</v>
      </c>
    </row>
    <row r="9" spans="2:12" ht="57.75" customHeight="1" x14ac:dyDescent="0.25">
      <c r="B9" s="110">
        <v>8</v>
      </c>
      <c r="C9" s="110"/>
      <c r="D9" s="110"/>
      <c r="E9" s="110"/>
      <c r="F9" s="110" t="s">
        <v>463</v>
      </c>
      <c r="G9" s="111"/>
      <c r="H9" s="111"/>
      <c r="I9" s="111"/>
      <c r="J9" s="112"/>
      <c r="K9" s="112"/>
      <c r="L9" s="112"/>
    </row>
    <row r="10" spans="2:12" ht="33" customHeight="1" x14ac:dyDescent="0.25">
      <c r="B10" s="110"/>
      <c r="C10" s="113">
        <v>84</v>
      </c>
      <c r="D10" s="113"/>
      <c r="E10" s="113"/>
      <c r="F10" s="113" t="s">
        <v>464</v>
      </c>
      <c r="G10" s="111"/>
      <c r="H10" s="111"/>
      <c r="I10" s="111"/>
      <c r="J10" s="112"/>
      <c r="K10" s="112"/>
      <c r="L10" s="112"/>
    </row>
    <row r="11" spans="2:12" ht="43.5" customHeight="1" x14ac:dyDescent="0.25">
      <c r="B11" s="114"/>
      <c r="C11" s="114"/>
      <c r="D11" s="114">
        <v>841</v>
      </c>
      <c r="E11" s="114"/>
      <c r="F11" s="115" t="s">
        <v>465</v>
      </c>
      <c r="G11" s="111"/>
      <c r="H11" s="111"/>
      <c r="I11" s="111"/>
      <c r="J11" s="112"/>
      <c r="K11" s="112"/>
      <c r="L11" s="112"/>
    </row>
    <row r="12" spans="2:12" ht="29.25" customHeight="1" x14ac:dyDescent="0.25">
      <c r="B12" s="114"/>
      <c r="C12" s="114"/>
      <c r="D12" s="114"/>
      <c r="E12" s="114">
        <v>8413</v>
      </c>
      <c r="F12" s="115" t="s">
        <v>466</v>
      </c>
      <c r="G12" s="111"/>
      <c r="H12" s="111"/>
      <c r="I12" s="111"/>
      <c r="J12" s="112"/>
      <c r="K12" s="112"/>
      <c r="L12" s="112"/>
    </row>
    <row r="13" spans="2:12" x14ac:dyDescent="0.25">
      <c r="B13" s="114"/>
      <c r="C13" s="114"/>
      <c r="D13" s="114"/>
      <c r="E13" s="116" t="s">
        <v>467</v>
      </c>
      <c r="F13" s="117"/>
      <c r="G13" s="111"/>
      <c r="H13" s="111"/>
      <c r="I13" s="111"/>
      <c r="J13" s="112"/>
      <c r="K13" s="112"/>
      <c r="L13" s="112"/>
    </row>
    <row r="14" spans="2:12" ht="41.25" customHeight="1" x14ac:dyDescent="0.25">
      <c r="B14" s="118">
        <v>5</v>
      </c>
      <c r="C14" s="119"/>
      <c r="D14" s="119"/>
      <c r="E14" s="119"/>
      <c r="F14" s="120" t="s">
        <v>468</v>
      </c>
      <c r="G14" s="111"/>
      <c r="H14" s="111"/>
      <c r="I14" s="111"/>
      <c r="J14" s="112"/>
      <c r="K14" s="112"/>
      <c r="L14" s="112"/>
    </row>
    <row r="15" spans="2:12" ht="32.25" customHeight="1" x14ac:dyDescent="0.25">
      <c r="B15" s="113"/>
      <c r="C15" s="113">
        <v>54</v>
      </c>
      <c r="D15" s="113"/>
      <c r="E15" s="113"/>
      <c r="F15" s="121" t="s">
        <v>469</v>
      </c>
      <c r="G15" s="111"/>
      <c r="H15" s="111"/>
      <c r="I15" s="122"/>
      <c r="J15" s="112"/>
      <c r="K15" s="112"/>
      <c r="L15" s="112"/>
    </row>
    <row r="16" spans="2:12" ht="45.75" customHeight="1" x14ac:dyDescent="0.25">
      <c r="B16" s="113"/>
      <c r="C16" s="113"/>
      <c r="D16" s="113">
        <v>541</v>
      </c>
      <c r="E16" s="115"/>
      <c r="F16" s="115" t="s">
        <v>470</v>
      </c>
      <c r="G16" s="111"/>
      <c r="H16" s="111"/>
      <c r="I16" s="122"/>
      <c r="J16" s="112"/>
      <c r="K16" s="112"/>
      <c r="L16" s="112"/>
    </row>
    <row r="17" spans="2:12" ht="45" customHeight="1" x14ac:dyDescent="0.25">
      <c r="B17" s="113"/>
      <c r="C17" s="113"/>
      <c r="D17" s="113"/>
      <c r="E17" s="115">
        <v>5413</v>
      </c>
      <c r="F17" s="115" t="s">
        <v>471</v>
      </c>
      <c r="G17" s="111"/>
      <c r="H17" s="111"/>
      <c r="I17" s="122"/>
      <c r="J17" s="112"/>
      <c r="K17" s="112"/>
      <c r="L17" s="112"/>
    </row>
    <row r="18" spans="2:12" x14ac:dyDescent="0.25">
      <c r="B18" s="123"/>
      <c r="C18" s="119"/>
      <c r="D18" s="119"/>
      <c r="E18" s="119"/>
      <c r="F18" s="120" t="s">
        <v>467</v>
      </c>
      <c r="G18" s="111"/>
      <c r="H18" s="111"/>
      <c r="I18" s="111"/>
      <c r="J18" s="112"/>
      <c r="K18" s="112"/>
      <c r="L18" s="112"/>
    </row>
    <row r="20" spans="2:12" x14ac:dyDescent="0.2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2:12" x14ac:dyDescent="0.25"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financir</vt:lpstr>
      <vt:lpstr>Rashodi prema funkcijskoj klasi</vt:lpstr>
      <vt:lpstr>Izvještaj po programskoj klasif</vt:lpstr>
      <vt:lpstr>Rashodi prema izvorima i progra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2025-03-27T10:31:29Z</cp:lastPrinted>
  <dcterms:created xsi:type="dcterms:W3CDTF">2024-07-24T06:06:01Z</dcterms:created>
  <dcterms:modified xsi:type="dcterms:W3CDTF">2025-03-27T13:07:59Z</dcterms:modified>
</cp:coreProperties>
</file>