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9930" yWindow="45" windowWidth="18465" windowHeight="15450"/>
  </bookViews>
  <sheets>
    <sheet name="1. Naslovna" sheetId="7" r:id="rId1"/>
    <sheet name="2. prihodi i rashodi prema ekon" sheetId="6" r:id="rId2"/>
    <sheet name="PRORAČUN" sheetId="8" r:id="rId3"/>
    <sheet name="PLAN PRIHODA" sheetId="9" r:id="rId4"/>
    <sheet name="3. rashodi po izvorima" sheetId="5" r:id="rId5"/>
    <sheet name="4. rashodi po funkc" sheetId="4" r:id="rId6"/>
    <sheet name="5. rn fin" sheetId="3" r:id="rId7"/>
    <sheet name="6. rn fin" sheetId="2" r:id="rId8"/>
    <sheet name="7" sheetId="1" r:id="rId9"/>
  </sheets>
  <externalReferences>
    <externalReference r:id="rId10"/>
  </externalReferences>
  <definedNames>
    <definedName name="_xlnm._FilterDatabase" localSheetId="3" hidden="1">'PLAN PRIHODA'!$A$1:$G$24</definedName>
    <definedName name="_xlnm._FilterDatabase" localSheetId="2" hidden="1">PRORAČUN!$A$1:$D$208</definedName>
    <definedName name="_xlnm.Print_Titles" localSheetId="2">PRORAČUN!$1:$2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H2" i="9"/>
  <c r="D3" i="9"/>
  <c r="G3" i="9"/>
  <c r="G2" i="9" s="1"/>
  <c r="I2" i="9" s="1"/>
  <c r="I3" i="9"/>
  <c r="D4" i="9"/>
  <c r="G4" i="9"/>
  <c r="I4" i="9" s="1"/>
  <c r="D5" i="9"/>
  <c r="I5" i="9"/>
  <c r="D6" i="9"/>
  <c r="G6" i="9"/>
  <c r="I6" i="9"/>
  <c r="D7" i="9"/>
  <c r="G7" i="9"/>
  <c r="I7" i="9" s="1"/>
  <c r="D8" i="9"/>
  <c r="G8" i="9"/>
  <c r="I8" i="9"/>
  <c r="D9" i="9"/>
  <c r="G9" i="9"/>
  <c r="I9" i="9" s="1"/>
  <c r="D10" i="9"/>
  <c r="G10" i="9"/>
  <c r="G11" i="9"/>
  <c r="I11" i="9"/>
  <c r="D12" i="9"/>
  <c r="G12" i="9"/>
  <c r="I12" i="9"/>
  <c r="D13" i="9"/>
  <c r="G13" i="9"/>
  <c r="I13" i="9" s="1"/>
  <c r="D14" i="9"/>
  <c r="G14" i="9"/>
  <c r="I14" i="9"/>
  <c r="D15" i="9"/>
  <c r="I15" i="9"/>
  <c r="I16" i="9"/>
  <c r="G17" i="9"/>
  <c r="I17" i="9" s="1"/>
  <c r="G19" i="9"/>
  <c r="I19" i="9"/>
  <c r="G20" i="9"/>
  <c r="I20" i="9"/>
  <c r="G21" i="9"/>
  <c r="I21" i="9" s="1"/>
  <c r="G22" i="9"/>
  <c r="I22" i="9" s="1"/>
  <c r="G23" i="9"/>
  <c r="I23" i="9"/>
  <c r="G24" i="9"/>
  <c r="I24" i="9"/>
  <c r="D26" i="9"/>
  <c r="G26" i="9"/>
  <c r="I26" i="9" s="1"/>
  <c r="D33" i="9"/>
  <c r="G33" i="9"/>
  <c r="I33" i="9"/>
  <c r="D34" i="9"/>
  <c r="G34" i="9"/>
  <c r="I34" i="9"/>
  <c r="D35" i="9"/>
  <c r="G35" i="9"/>
  <c r="I35" i="9" s="1"/>
  <c r="G36" i="9"/>
  <c r="I36" i="9"/>
  <c r="D37" i="9"/>
  <c r="G37" i="9"/>
  <c r="I37" i="9"/>
  <c r="D2" i="8"/>
  <c r="E2" i="8"/>
  <c r="F2" i="8"/>
  <c r="H2" i="8"/>
  <c r="D3" i="8"/>
  <c r="E3" i="8"/>
  <c r="F3" i="8"/>
  <c r="H3" i="8"/>
  <c r="D4" i="8"/>
  <c r="E4" i="8"/>
  <c r="F4" i="8"/>
  <c r="H4" i="8"/>
  <c r="D5" i="8"/>
  <c r="E5" i="8"/>
  <c r="F5" i="8"/>
  <c r="H5" i="8"/>
  <c r="D6" i="8"/>
  <c r="E6" i="8"/>
  <c r="F6" i="8"/>
  <c r="G6" i="8"/>
  <c r="I6" i="8" s="1"/>
  <c r="H6" i="8"/>
  <c r="G7" i="8"/>
  <c r="G3" i="8" s="1"/>
  <c r="I3" i="8" s="1"/>
  <c r="I7" i="8"/>
  <c r="G8" i="8"/>
  <c r="I8" i="8"/>
  <c r="G9" i="8"/>
  <c r="G5" i="8" s="1"/>
  <c r="I5" i="8" s="1"/>
  <c r="I9" i="8"/>
  <c r="G10" i="8"/>
  <c r="I10" i="8"/>
  <c r="G11" i="8"/>
  <c r="I11" i="8"/>
  <c r="G12" i="8"/>
  <c r="I12" i="8"/>
  <c r="G13" i="8"/>
  <c r="I13" i="8"/>
  <c r="G14" i="8"/>
  <c r="I14" i="8"/>
  <c r="G15" i="8"/>
  <c r="I15" i="8"/>
  <c r="G16" i="8"/>
  <c r="I16" i="8"/>
  <c r="G17" i="8"/>
  <c r="I17" i="8"/>
  <c r="G18" i="8"/>
  <c r="I18" i="8"/>
  <c r="G19" i="8"/>
  <c r="I19" i="8"/>
  <c r="D20" i="8"/>
  <c r="E20" i="8"/>
  <c r="F20" i="8"/>
  <c r="H20" i="8"/>
  <c r="D21" i="8"/>
  <c r="E21" i="8"/>
  <c r="F21" i="8"/>
  <c r="H21" i="8"/>
  <c r="G22" i="8"/>
  <c r="I22" i="8"/>
  <c r="G23" i="8"/>
  <c r="I23" i="8"/>
  <c r="G24" i="8"/>
  <c r="I24" i="8"/>
  <c r="G25" i="8"/>
  <c r="G21" i="8" s="1"/>
  <c r="I21" i="8" s="1"/>
  <c r="I25" i="8"/>
  <c r="G26" i="8"/>
  <c r="I26" i="8"/>
  <c r="G27" i="8"/>
  <c r="I27" i="8"/>
  <c r="G28" i="8"/>
  <c r="I28" i="8"/>
  <c r="G29" i="8"/>
  <c r="I29" i="8"/>
  <c r="G30" i="8"/>
  <c r="I30" i="8"/>
  <c r="G31" i="8"/>
  <c r="I31" i="8"/>
  <c r="G32" i="8"/>
  <c r="I32" i="8"/>
  <c r="G33" i="8"/>
  <c r="I33" i="8"/>
  <c r="G34" i="8"/>
  <c r="I34" i="8"/>
  <c r="G35" i="8"/>
  <c r="I35" i="8"/>
  <c r="G36" i="8"/>
  <c r="I36" i="8"/>
  <c r="G37" i="8"/>
  <c r="I37" i="8"/>
  <c r="G38" i="8"/>
  <c r="I38" i="8"/>
  <c r="G39" i="8"/>
  <c r="I39" i="8"/>
  <c r="G40" i="8"/>
  <c r="I40" i="8"/>
  <c r="G41" i="8"/>
  <c r="I41" i="8"/>
  <c r="G42" i="8"/>
  <c r="I42" i="8"/>
  <c r="G43" i="8"/>
  <c r="I43" i="8"/>
  <c r="G44" i="8"/>
  <c r="I44" i="8"/>
  <c r="D45" i="8"/>
  <c r="E45" i="8"/>
  <c r="F45" i="8"/>
  <c r="H45" i="8"/>
  <c r="G46" i="8"/>
  <c r="I46" i="8"/>
  <c r="G47" i="8"/>
  <c r="G45" i="8" s="1"/>
  <c r="I45" i="8" s="1"/>
  <c r="I47" i="8"/>
  <c r="G48" i="8"/>
  <c r="I48" i="8"/>
  <c r="G49" i="8"/>
  <c r="I49" i="8"/>
  <c r="G50" i="8"/>
  <c r="I50" i="8"/>
  <c r="G51" i="8"/>
  <c r="I51" i="8"/>
  <c r="G52" i="8"/>
  <c r="I52" i="8"/>
  <c r="G53" i="8"/>
  <c r="I53" i="8"/>
  <c r="G54" i="8"/>
  <c r="I54" i="8"/>
  <c r="D55" i="8"/>
  <c r="E55" i="8"/>
  <c r="F55" i="8"/>
  <c r="H55" i="8"/>
  <c r="G56" i="8"/>
  <c r="I56" i="8"/>
  <c r="G57" i="8"/>
  <c r="G55" i="8" s="1"/>
  <c r="I55" i="8" s="1"/>
  <c r="I57" i="8"/>
  <c r="G58" i="8"/>
  <c r="I58" i="8"/>
  <c r="G59" i="8"/>
  <c r="I59" i="8"/>
  <c r="G60" i="8"/>
  <c r="I60" i="8"/>
  <c r="G61" i="8"/>
  <c r="I61" i="8"/>
  <c r="G62" i="8"/>
  <c r="I62" i="8"/>
  <c r="G63" i="8"/>
  <c r="I63" i="8"/>
  <c r="G64" i="8"/>
  <c r="I64" i="8"/>
  <c r="G65" i="8"/>
  <c r="I65" i="8"/>
  <c r="G66" i="8"/>
  <c r="I66" i="8"/>
  <c r="G67" i="8"/>
  <c r="I67" i="8"/>
  <c r="G68" i="8"/>
  <c r="I68" i="8"/>
  <c r="G69" i="8"/>
  <c r="I69" i="8"/>
  <c r="G70" i="8"/>
  <c r="I70" i="8"/>
  <c r="G71" i="8"/>
  <c r="I71" i="8"/>
  <c r="G72" i="8"/>
  <c r="I72" i="8"/>
  <c r="G73" i="8"/>
  <c r="I73" i="8"/>
  <c r="G74" i="8"/>
  <c r="I74" i="8"/>
  <c r="G75" i="8"/>
  <c r="I75" i="8"/>
  <c r="G76" i="8"/>
  <c r="I76" i="8"/>
  <c r="G77" i="8"/>
  <c r="I77" i="8"/>
  <c r="G78" i="8"/>
  <c r="I78" i="8"/>
  <c r="G79" i="8"/>
  <c r="I79" i="8"/>
  <c r="G80" i="8"/>
  <c r="I80" i="8"/>
  <c r="G81" i="8"/>
  <c r="I81" i="8"/>
  <c r="G82" i="8"/>
  <c r="I82" i="8"/>
  <c r="G83" i="8"/>
  <c r="I83" i="8"/>
  <c r="G84" i="8"/>
  <c r="I84" i="8"/>
  <c r="G85" i="8"/>
  <c r="I85" i="8"/>
  <c r="G86" i="8"/>
  <c r="I86" i="8"/>
  <c r="G87" i="8"/>
  <c r="I87" i="8"/>
  <c r="G88" i="8"/>
  <c r="I88" i="8"/>
  <c r="G89" i="8"/>
  <c r="I89" i="8"/>
  <c r="G90" i="8"/>
  <c r="I90" i="8"/>
  <c r="G91" i="8"/>
  <c r="I91" i="8"/>
  <c r="G92" i="8"/>
  <c r="I92" i="8"/>
  <c r="G93" i="8"/>
  <c r="I93" i="8"/>
  <c r="G94" i="8"/>
  <c r="I94" i="8"/>
  <c r="G95" i="8"/>
  <c r="I95" i="8"/>
  <c r="G96" i="8"/>
  <c r="I96" i="8"/>
  <c r="G97" i="8"/>
  <c r="I97" i="8"/>
  <c r="G98" i="8"/>
  <c r="I98" i="8"/>
  <c r="G99" i="8"/>
  <c r="I99" i="8"/>
  <c r="G100" i="8"/>
  <c r="I100" i="8"/>
  <c r="G101" i="8"/>
  <c r="I101" i="8"/>
  <c r="G102" i="8"/>
  <c r="I102" i="8"/>
  <c r="G103" i="8"/>
  <c r="I103" i="8"/>
  <c r="G104" i="8"/>
  <c r="I104" i="8"/>
  <c r="G105" i="8"/>
  <c r="I105" i="8"/>
  <c r="G106" i="8"/>
  <c r="I106" i="8"/>
  <c r="G107" i="8"/>
  <c r="I107" i="8"/>
  <c r="G108" i="8"/>
  <c r="I108" i="8"/>
  <c r="G109" i="8"/>
  <c r="I109" i="8"/>
  <c r="G110" i="8"/>
  <c r="I110" i="8"/>
  <c r="G111" i="8"/>
  <c r="I111" i="8"/>
  <c r="G112" i="8"/>
  <c r="I112" i="8"/>
  <c r="G113" i="8"/>
  <c r="I113" i="8"/>
  <c r="G114" i="8"/>
  <c r="I114" i="8"/>
  <c r="G115" i="8"/>
  <c r="I115" i="8"/>
  <c r="G116" i="8"/>
  <c r="I116" i="8"/>
  <c r="G117" i="8"/>
  <c r="I117" i="8"/>
  <c r="G118" i="8"/>
  <c r="I118" i="8"/>
  <c r="G119" i="8"/>
  <c r="I119" i="8"/>
  <c r="G120" i="8"/>
  <c r="I120" i="8"/>
  <c r="G121" i="8"/>
  <c r="I121" i="8"/>
  <c r="G122" i="8"/>
  <c r="I122" i="8"/>
  <c r="G123" i="8"/>
  <c r="I123" i="8"/>
  <c r="G124" i="8"/>
  <c r="I124" i="8"/>
  <c r="G125" i="8"/>
  <c r="I125" i="8"/>
  <c r="G126" i="8"/>
  <c r="I126" i="8"/>
  <c r="G127" i="8"/>
  <c r="I127" i="8"/>
  <c r="G128" i="8"/>
  <c r="I128" i="8"/>
  <c r="G129" i="8"/>
  <c r="I129" i="8"/>
  <c r="G130" i="8"/>
  <c r="I130" i="8"/>
  <c r="G131" i="8"/>
  <c r="I131" i="8"/>
  <c r="G132" i="8"/>
  <c r="I132" i="8"/>
  <c r="G133" i="8"/>
  <c r="I133" i="8"/>
  <c r="G134" i="8"/>
  <c r="I134" i="8"/>
  <c r="G135" i="8"/>
  <c r="I135" i="8"/>
  <c r="G136" i="8"/>
  <c r="G137" i="8"/>
  <c r="I137" i="8"/>
  <c r="G138" i="8"/>
  <c r="G20" i="8" s="1"/>
  <c r="I20" i="8" s="1"/>
  <c r="G139" i="8"/>
  <c r="I139" i="8" s="1"/>
  <c r="G140" i="8"/>
  <c r="I140" i="8" s="1"/>
  <c r="G141" i="8"/>
  <c r="I141" i="8"/>
  <c r="G142" i="8"/>
  <c r="I142" i="8" s="1"/>
  <c r="G143" i="8"/>
  <c r="I143" i="8"/>
  <c r="D144" i="8"/>
  <c r="E144" i="8"/>
  <c r="F144" i="8"/>
  <c r="H144" i="8"/>
  <c r="D145" i="8"/>
  <c r="E145" i="8"/>
  <c r="F145" i="8"/>
  <c r="H145" i="8"/>
  <c r="D146" i="8"/>
  <c r="E146" i="8"/>
  <c r="F146" i="8"/>
  <c r="H146" i="8"/>
  <c r="D147" i="8"/>
  <c r="G147" i="8"/>
  <c r="G148" i="8"/>
  <c r="G145" i="8" s="1"/>
  <c r="I145" i="8" s="1"/>
  <c r="G149" i="8"/>
  <c r="I149" i="8"/>
  <c r="G150" i="8"/>
  <c r="I150" i="8" s="1"/>
  <c r="G151" i="8"/>
  <c r="I151" i="8"/>
  <c r="G152" i="8"/>
  <c r="G153" i="8"/>
  <c r="D154" i="8"/>
  <c r="E154" i="8"/>
  <c r="F154" i="8"/>
  <c r="H154" i="8"/>
  <c r="D155" i="8"/>
  <c r="E155" i="8"/>
  <c r="F155" i="8"/>
  <c r="H155" i="8"/>
  <c r="G156" i="8"/>
  <c r="G154" i="8" s="1"/>
  <c r="I154" i="8" s="1"/>
  <c r="I156" i="8"/>
  <c r="G157" i="8"/>
  <c r="I157" i="8" s="1"/>
  <c r="D158" i="8"/>
  <c r="E158" i="8"/>
  <c r="F158" i="8"/>
  <c r="H158" i="8"/>
  <c r="G159" i="8"/>
  <c r="G158" i="8" s="1"/>
  <c r="I158" i="8" s="1"/>
  <c r="G160" i="8"/>
  <c r="I160" i="8"/>
  <c r="D161" i="8"/>
  <c r="E161" i="8"/>
  <c r="F161" i="8"/>
  <c r="H161" i="8"/>
  <c r="G162" i="8"/>
  <c r="I162" i="8"/>
  <c r="G163" i="8"/>
  <c r="I163" i="8" s="1"/>
  <c r="G164" i="8"/>
  <c r="I164" i="8"/>
  <c r="G165" i="8"/>
  <c r="I165" i="8" s="1"/>
  <c r="G166" i="8"/>
  <c r="I166" i="8"/>
  <c r="G167" i="8"/>
  <c r="I167" i="8" s="1"/>
  <c r="G168" i="8"/>
  <c r="I168" i="8"/>
  <c r="G169" i="8"/>
  <c r="I169" i="8" s="1"/>
  <c r="G170" i="8"/>
  <c r="I170" i="8"/>
  <c r="G171" i="8"/>
  <c r="I171" i="8" s="1"/>
  <c r="G172" i="8"/>
  <c r="I172" i="8"/>
  <c r="G173" i="8"/>
  <c r="I173" i="8" s="1"/>
  <c r="G174" i="8"/>
  <c r="I174" i="8"/>
  <c r="G175" i="8"/>
  <c r="I175" i="8" s="1"/>
  <c r="G176" i="8"/>
  <c r="I176" i="8"/>
  <c r="D177" i="8"/>
  <c r="E177" i="8"/>
  <c r="F177" i="8"/>
  <c r="H177" i="8"/>
  <c r="G178" i="8"/>
  <c r="I178" i="8"/>
  <c r="G179" i="8"/>
  <c r="I179" i="8" s="1"/>
  <c r="G180" i="8"/>
  <c r="I180" i="8"/>
  <c r="G181" i="8"/>
  <c r="I181" i="8" s="1"/>
  <c r="G182" i="8"/>
  <c r="I182" i="8"/>
  <c r="G183" i="8"/>
  <c r="I183" i="8" s="1"/>
  <c r="G184" i="8"/>
  <c r="G185" i="8"/>
  <c r="G186" i="8"/>
  <c r="G187" i="8"/>
  <c r="I187" i="8"/>
  <c r="G188" i="8"/>
  <c r="I188" i="8"/>
  <c r="G189" i="8"/>
  <c r="I189" i="8"/>
  <c r="G190" i="8"/>
  <c r="I190" i="8"/>
  <c r="G191" i="8"/>
  <c r="I191" i="8"/>
  <c r="G192" i="8"/>
  <c r="I192" i="8"/>
  <c r="G193" i="8"/>
  <c r="I193" i="8"/>
  <c r="G194" i="8"/>
  <c r="I194" i="8"/>
  <c r="G195" i="8"/>
  <c r="I195" i="8"/>
  <c r="D196" i="8"/>
  <c r="E196" i="8"/>
  <c r="F196" i="8"/>
  <c r="G196" i="8"/>
  <c r="H196" i="8"/>
  <c r="I196" i="8"/>
  <c r="G197" i="8"/>
  <c r="I197" i="8"/>
  <c r="F199" i="8"/>
  <c r="F198" i="8" s="1"/>
  <c r="D200" i="8"/>
  <c r="D199" i="8" s="1"/>
  <c r="D198" i="8" s="1"/>
  <c r="E200" i="8"/>
  <c r="E199" i="8" s="1"/>
  <c r="E198" i="8" s="1"/>
  <c r="F200" i="8"/>
  <c r="H200" i="8"/>
  <c r="H199" i="8" s="1"/>
  <c r="D201" i="8"/>
  <c r="E201" i="8"/>
  <c r="F201" i="8"/>
  <c r="G201" i="8"/>
  <c r="I201" i="8" s="1"/>
  <c r="H201" i="8"/>
  <c r="G202" i="8"/>
  <c r="G200" i="8" s="1"/>
  <c r="I202" i="8"/>
  <c r="G203" i="8"/>
  <c r="I203" i="8"/>
  <c r="D204" i="8"/>
  <c r="E204" i="8"/>
  <c r="F204" i="8"/>
  <c r="H204" i="8"/>
  <c r="G205" i="8"/>
  <c r="I205" i="8"/>
  <c r="G206" i="8"/>
  <c r="G204" i="8" s="1"/>
  <c r="I204" i="8" s="1"/>
  <c r="I206" i="8"/>
  <c r="P36" i="6"/>
  <c r="P35" i="6"/>
  <c r="P24" i="6"/>
  <c r="H198" i="8" l="1"/>
  <c r="G199" i="8"/>
  <c r="G198" i="8" s="1"/>
  <c r="I200" i="8"/>
  <c r="G155" i="8"/>
  <c r="I155" i="8" s="1"/>
  <c r="G146" i="8"/>
  <c r="I146" i="8" s="1"/>
  <c r="G4" i="8"/>
  <c r="I4" i="8" s="1"/>
  <c r="G177" i="8"/>
  <c r="I177" i="8" s="1"/>
  <c r="I159" i="8"/>
  <c r="I148" i="8"/>
  <c r="I138" i="8"/>
  <c r="G2" i="8"/>
  <c r="I2" i="8" s="1"/>
  <c r="G161" i="8"/>
  <c r="I161" i="8" s="1"/>
  <c r="G144" i="8"/>
  <c r="I144" i="8" s="1"/>
  <c r="I198" i="8" l="1"/>
  <c r="I199" i="8"/>
  <c r="I11" i="7" l="1"/>
  <c r="I10" i="7" s="1"/>
  <c r="H11" i="7"/>
  <c r="H10" i="7" s="1"/>
  <c r="H13" i="7"/>
  <c r="G13" i="7"/>
  <c r="J13" i="7"/>
  <c r="I13" i="7"/>
  <c r="J10" i="7"/>
  <c r="G10" i="7"/>
  <c r="Q11" i="1"/>
  <c r="Q10" i="1" s="1"/>
  <c r="Q9" i="1" s="1"/>
  <c r="O11" i="1"/>
  <c r="M11" i="1"/>
  <c r="M10" i="1" s="1"/>
  <c r="M9" i="1" s="1"/>
  <c r="K11" i="1"/>
  <c r="K10" i="1" s="1"/>
  <c r="K9" i="1" s="1"/>
  <c r="O10" i="1"/>
  <c r="O9" i="1" s="1"/>
  <c r="H16" i="7" l="1"/>
  <c r="L13" i="7"/>
  <c r="L14" i="7" s="1"/>
  <c r="J16" i="7"/>
  <c r="G16" i="7"/>
  <c r="I16" i="7"/>
  <c r="L10" i="7"/>
  <c r="L11" i="7" s="1"/>
  <c r="K13" i="7"/>
  <c r="K14" i="7" s="1"/>
  <c r="K10" i="7"/>
  <c r="K11" i="7" s="1"/>
  <c r="K16" i="7" l="1"/>
</calcChain>
</file>

<file path=xl/sharedStrings.xml><?xml version="1.0" encoding="utf-8"?>
<sst xmlns="http://schemas.openxmlformats.org/spreadsheetml/2006/main" count="2213" uniqueCount="918">
  <si>
    <t/>
  </si>
  <si>
    <t>PROR. KORISNIK 10055 O.Š. IVANA GORANA KOVAČIĆA, VINKOVCI</t>
  </si>
  <si>
    <t>1001</t>
  </si>
  <si>
    <t>Program: PLAN RAZVOJNIH PROGRAMA</t>
  </si>
  <si>
    <t>0912</t>
  </si>
  <si>
    <t>K100117</t>
  </si>
  <si>
    <t>Kapitalni projekt: KAPITALNO ULAGANJE U OSNOVNO ŠKOLSTVO</t>
  </si>
  <si>
    <t>Izvor 1. Opći prihodi i primici</t>
  </si>
  <si>
    <t>42</t>
  </si>
  <si>
    <t>Rashodi za nabavu proizvedene dugotrajne imovine</t>
  </si>
  <si>
    <t>4221</t>
  </si>
  <si>
    <t>Uredska oprema i namještaj</t>
  </si>
  <si>
    <t>45</t>
  </si>
  <si>
    <t>Rashodi za dodatna ulaganja na nefinancijskoj imovini</t>
  </si>
  <si>
    <t>4511</t>
  </si>
  <si>
    <t>Dodatna ulaganja na građevinskim objektima</t>
  </si>
  <si>
    <t>Izvor 3. Vlastiti prihodi</t>
  </si>
  <si>
    <t>41</t>
  </si>
  <si>
    <t>Rashodi za nabavu neproizvedene dugotrajne imovine</t>
  </si>
  <si>
    <t>4123</t>
  </si>
  <si>
    <t>Licence</t>
  </si>
  <si>
    <t>4223</t>
  </si>
  <si>
    <t>Oprema za održavanje i zaštitu</t>
  </si>
  <si>
    <t>4227</t>
  </si>
  <si>
    <t>Uređaji, strojevi i oprema za ostale namjene</t>
  </si>
  <si>
    <t>4241</t>
  </si>
  <si>
    <t>Knjige</t>
  </si>
  <si>
    <t>Izvor 5. Pomoći</t>
  </si>
  <si>
    <t>Izvor 6. Donacije</t>
  </si>
  <si>
    <t>K100182</t>
  </si>
  <si>
    <t>Kapitalni projekt: ŠKOLSKE SPORSKE DVORANE</t>
  </si>
  <si>
    <t>Izvor 8. Namjenski primici od zaduživanja</t>
  </si>
  <si>
    <t>1002</t>
  </si>
  <si>
    <t>Program: TEKUĆI PROGRAMI</t>
  </si>
  <si>
    <t>A100208</t>
  </si>
  <si>
    <t>Aktivnost: STRUČNO, ADMINISTRATIVNO I TEHNIČKO OSOBLJE</t>
  </si>
  <si>
    <t>31</t>
  </si>
  <si>
    <t>Rashodi za zaposlene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</si>
  <si>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</si>
  <si>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</si>
  <si>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</si>
  <si>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</si>
  <si>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</si>
  <si>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</si>
  <si>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</si>
  <si>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</si>
  <si>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</si>
  <si>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</si>
  <si>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</si>
  <si>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</si>
  <si>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3212</t>
  </si>
  <si>
    <t>Naknade za prijevoz, za rad na terenu i odvojeni život</t>
  </si>
  <si>
    <t>3237</t>
  </si>
  <si>
    <t>Intelektualne i osobne usluge</t>
  </si>
  <si>
    <t>3295</t>
  </si>
  <si>
    <t>Pristojbe i naknade</t>
  </si>
  <si>
    <t>3296</t>
  </si>
  <si>
    <t>Troškovi sudskih postupaka</t>
  </si>
  <si>
    <t>34</t>
  </si>
  <si>
    <t>Financijski rashodi</t>
  </si>
  <si>
    <t>3433</t>
  </si>
  <si>
    <t>Zatezne kamate</t>
  </si>
  <si>
    <t>A100209</t>
  </si>
  <si>
    <t>Aktivnost: TEKUĆE I INVESTICIJSKO ODRŽAVANJE</t>
  </si>
  <si>
    <t>3224</t>
  </si>
  <si>
    <t>Materijal i dijelovi za tekuće i investicijsko održavanje</t>
  </si>
  <si>
    <t>3232</t>
  </si>
  <si>
    <t>Usluge tekućeg i investicijskog održavanja</t>
  </si>
  <si>
    <t>Izvor 4. Prihodi za posebne namjene</t>
  </si>
  <si>
    <t>A100210</t>
  </si>
  <si>
    <t>Aktivnost: OPĆI POSLOVI USTANOVA OSNOVNOG ŠKOLSTVA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</si>
  <si>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</si>
  <si>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</si>
  <si>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</si>
  <si>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</si>
  <si>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</si>
  <si>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</si>
  <si>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</si>
  <si>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</si>
  <si>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</si>
  <si>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</si>
  <si>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</si>
  <si>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</si>
  <si>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</si>
  <si>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</si>
  <si>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</si>
  <si>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</si>
  <si>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</si>
  <si>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</si>
  <si>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</si>
  <si>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</si>
  <si>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</si>
  <si>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</si>
  <si>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</si>
  <si>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</si>
  <si>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</si>
  <si>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</si>
  <si>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</si>
  <si>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</si>
  <si>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</si>
  <si>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</si>
  <si>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</si>
  <si>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</si>
  <si>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</si>
  <si>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</si>
  <si>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</si>
  <si>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</si>
  <si>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</si>
  <si>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Ostali nespomenuti rashodi poslovanja</t>
  </si>
  <si>
    <t>3431</t>
  </si>
  <si>
    <t>Bankarske usluge i usluge platnog prometa</t>
  </si>
  <si>
    <t>37</t>
  </si>
  <si>
    <t>Naknade građanima i kućanstvima na temelju osiguranja i druge naknade</t>
  </si>
  <si>
    <t>3722</t>
  </si>
  <si>
    <t>Naknade građanima i kućanstvima u naravi</t>
  </si>
  <si>
    <t>38</t>
  </si>
  <si>
    <t>Ostali rashodi</t>
  </si>
  <si>
    <t>3812</t>
  </si>
  <si>
    <t>Tekuće donacije u naravi</t>
  </si>
  <si>
    <t>3721</t>
  </si>
  <si>
    <t>Naknade građanima i kućanstvima u novcu</t>
  </si>
  <si>
    <t>A100248</t>
  </si>
  <si>
    <t>Aktivnost: MEDNI DANI</t>
  </si>
  <si>
    <t>A100256</t>
  </si>
  <si>
    <t>Aktivnost: SHEMA ŠKOLSKOG VOĆA 2022/2023</t>
  </si>
  <si>
    <t>A100262</t>
  </si>
  <si>
    <t>Aktivnost: POMOĆNIK U NASTAVI 2022-2023</t>
  </si>
  <si>
    <t>A100268</t>
  </si>
  <si>
    <t>Aktivnost: SHEMA ŠKOLSKOG VOĆA 2023/2024</t>
  </si>
  <si>
    <t>A100269</t>
  </si>
  <si>
    <t>Aktivnost: POMOĆNIK U NASTAVI 2023/2024</t>
  </si>
  <si>
    <t>1070</t>
  </si>
  <si>
    <t>A100270</t>
  </si>
  <si>
    <t>Aktivnost: VRIJEME UŽINE VIII</t>
  </si>
  <si>
    <t>1006</t>
  </si>
  <si>
    <t xml:space="preserve">Program: POTPORE I DONACIJE U SOCIJALNOJ SKRBI </t>
  </si>
  <si>
    <t>A100657</t>
  </si>
  <si>
    <t>Aktivnost: VRIJEME UŽINE VII</t>
  </si>
  <si>
    <t>Organizacijska klasifikacija</t>
  </si>
  <si>
    <t>Izvori</t>
  </si>
  <si>
    <t>Funkcijska</t>
  </si>
  <si>
    <t>Projekt/Aktivnost</t>
  </si>
  <si>
    <t>VRSTA RASHODA I IZDATAKA</t>
  </si>
  <si>
    <t>Izvorni plan 2023 €</t>
  </si>
  <si>
    <t>Tekući plan 2023 €</t>
  </si>
  <si>
    <t>1</t>
  </si>
  <si>
    <t>2</t>
  </si>
  <si>
    <t>3</t>
  </si>
  <si>
    <t>4</t>
  </si>
  <si>
    <t>UKUPNO RASHODI I IZDATCI</t>
  </si>
  <si>
    <t>RAZDJEL 004 UPRAVNI ODJEL DRUŠTVENIH DJELATNOSTI</t>
  </si>
  <si>
    <t>GLAVA 00405 OSNOVNO ŠKOLSTVO</t>
  </si>
  <si>
    <t>Izvršenje      2023 €</t>
  </si>
  <si>
    <t>Indeks         3/2</t>
  </si>
  <si>
    <t>IZVJEŠTAJ RAČUNA FINANCIRANJA PREMA IZVORIMA FINANCIRANJA</t>
  </si>
  <si>
    <t>BROJČANA OZNAKA I NAZIV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</si>
  <si>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</si>
  <si>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</si>
  <si>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</si>
  <si>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</si>
  <si>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</si>
  <si>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</si>
  <si>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</si>
  <si>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</si>
  <si>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UKUPNO PRIMICI</t>
  </si>
  <si>
    <t>1 Opći prihodi i primici</t>
  </si>
  <si>
    <t>11 Opći prihodi i primici</t>
  </si>
  <si>
    <t>12 Sredstva učešća za pomoći</t>
  </si>
  <si>
    <t xml:space="preserve"> RAČUN FINANCIRANJA</t>
  </si>
  <si>
    <t xml:space="preserve">IZVJEŠTAJ RAČUNA FINANCIRANJA PREMA EKONOMSKOJ KLASIFIKACIJI </t>
  </si>
  <si>
    <t>TEKUĆI PLAN 2023.**</t>
  </si>
  <si>
    <t>Primici od financijske imovine i zaduživanja</t>
  </si>
  <si>
    <t>Primici od zaduživanja</t>
  </si>
  <si>
    <t>Primljeni krediti i zajmovi od međunarodnih organizacija, institucija i tijela EU te inozemnih vlada</t>
  </si>
  <si>
    <t>Primljeni zajmovi od međunarodnih organizacija</t>
  </si>
  <si>
    <t>….</t>
  </si>
  <si>
    <t>Izdaci za financijsku imovinu i otplate zajmova</t>
  </si>
  <si>
    <t>Izdaci za otplatu glavnice primljenih kredita i zajmova</t>
  </si>
  <si>
    <t>Otplata glavnice primljenih kredita i zajmova od međunarodnih organizacija, institucija i tijela EU te inozemnih vlada</t>
  </si>
  <si>
    <t>Otplata glavnice primljenih zajmova od međunarodnih organizacija</t>
  </si>
  <si>
    <t>…</t>
  </si>
  <si>
    <t>Izvještaj o izvršenju  rashoda po funkcionalnoj klasifikaciji</t>
  </si>
  <si>
    <t>Račun iz računskog plana</t>
  </si>
  <si>
    <t>Vrsta rashoda / izdatka</t>
  </si>
  <si>
    <t>Izvorni plan 2023. (1) (€)</t>
  </si>
  <si>
    <t>Izmjene plana 2023. (2) (€)</t>
  </si>
  <si>
    <t>Tekući plan 2023. (3) (€)</t>
  </si>
  <si>
    <t>Izvršenje 2023. (4) (€)</t>
  </si>
  <si>
    <t>Index (4/3)</t>
  </si>
  <si>
    <t>SVEUKUPNO RASHODI / IZDACI</t>
  </si>
  <si>
    <t>1.565.890,00</t>
  </si>
  <si>
    <t>232.295,18</t>
  </si>
  <si>
    <t>1.798.185,18</t>
  </si>
  <si>
    <t>724.318,13</t>
  </si>
  <si>
    <t>40,28%</t>
  </si>
  <si>
    <t>Funkcijska klasifikacija  09</t>
  </si>
  <si>
    <t>Obrazovanje</t>
  </si>
  <si>
    <t>1.555.936,00</t>
  </si>
  <si>
    <t>1.788.231,18</t>
  </si>
  <si>
    <t>719.101,49</t>
  </si>
  <si>
    <t>40,21%</t>
  </si>
  <si>
    <t>Funkcijska klasifikacija  091</t>
  </si>
  <si>
    <t>Predškolsko i osnovno obrazovanje</t>
  </si>
  <si>
    <t>Funkcijska klasifikacija  0912</t>
  </si>
  <si>
    <t>Osnovno obrazovanje</t>
  </si>
  <si>
    <t>Funkcijska klasifikacija  10</t>
  </si>
  <si>
    <t>Socijalna zaštita</t>
  </si>
  <si>
    <t>9.954,00</t>
  </si>
  <si>
    <t>0,00</t>
  </si>
  <si>
    <t>5.216,64</t>
  </si>
  <si>
    <t>52,41%</t>
  </si>
  <si>
    <t>Funkcijska klasifikacija  107</t>
  </si>
  <si>
    <t>Socijalna pomoć stanovništvu koje nije obuhvaćeno redovnim socijalnim programima</t>
  </si>
  <si>
    <t>Funkcijska klasifikacija  1070</t>
  </si>
  <si>
    <t>706.251,25</t>
  </si>
  <si>
    <t>39,28%</t>
  </si>
  <si>
    <t>Izvor  1.1.</t>
  </si>
  <si>
    <t>Opći prihodi i primici (nenamjenski)</t>
  </si>
  <si>
    <t>1.082,00</t>
  </si>
  <si>
    <t>-1.082,00</t>
  </si>
  <si>
    <t>0,00%</t>
  </si>
  <si>
    <t>Izvor  1.1.2</t>
  </si>
  <si>
    <t>Opći prihodi i primici (nenamjenski) - PK</t>
  </si>
  <si>
    <t>68.724,00</t>
  </si>
  <si>
    <t>-64.694,00</t>
  </si>
  <si>
    <t>4.030,00</t>
  </si>
  <si>
    <t>1.897,88</t>
  </si>
  <si>
    <t>47,09%</t>
  </si>
  <si>
    <t>Izvor  1.2.1</t>
  </si>
  <si>
    <t>Decentralizirana funckija - osnovno školstvo</t>
  </si>
  <si>
    <t>151.834,00</t>
  </si>
  <si>
    <t>-14.851,50</t>
  </si>
  <si>
    <t>136.982,50</t>
  </si>
  <si>
    <t>87.726,59</t>
  </si>
  <si>
    <t>64,04%</t>
  </si>
  <si>
    <t>Izvor  3.1.1</t>
  </si>
  <si>
    <t>Vlastiti prihodi proračunskih korisnika - PK</t>
  </si>
  <si>
    <t>18.946,00</t>
  </si>
  <si>
    <t>11.360,46</t>
  </si>
  <si>
    <t>30.306,46</t>
  </si>
  <si>
    <t>2.027,46</t>
  </si>
  <si>
    <t>6,69%</t>
  </si>
  <si>
    <t>Izvor  4.6.1</t>
  </si>
  <si>
    <t>Prihodi za posebne namjene - PK</t>
  </si>
  <si>
    <t>1.190,00</t>
  </si>
  <si>
    <t>Izvor  5.1.</t>
  </si>
  <si>
    <t>Tekuće pomoći iz državnog proračuna</t>
  </si>
  <si>
    <t>2.171,00</t>
  </si>
  <si>
    <t>-2.171,00</t>
  </si>
  <si>
    <t>Izvor  5.1.1</t>
  </si>
  <si>
    <t>Tekuće pomoći iz državnog proračuna - PK</t>
  </si>
  <si>
    <t>1.225.335,00</t>
  </si>
  <si>
    <t>117.935,14</t>
  </si>
  <si>
    <t>1.343.270,14</t>
  </si>
  <si>
    <t>555.047,17</t>
  </si>
  <si>
    <t>41,32%</t>
  </si>
  <si>
    <t>Izvor  5.1.2</t>
  </si>
  <si>
    <t>Tekuće pomoći iz državnog proračuna - izvori PK</t>
  </si>
  <si>
    <t>-</t>
  </si>
  <si>
    <t>1.807,98</t>
  </si>
  <si>
    <t>Izvor  5.1.3.</t>
  </si>
  <si>
    <t>Tekuće pomoći iz državnog proračuna - projekti PK</t>
  </si>
  <si>
    <t>113.656,00</t>
  </si>
  <si>
    <t>48.822,80</t>
  </si>
  <si>
    <t>42,96%</t>
  </si>
  <si>
    <t>Izvor  5.2.1</t>
  </si>
  <si>
    <t>Tekuće pomoći iz županijskog proračuna - PK</t>
  </si>
  <si>
    <t>550,00</t>
  </si>
  <si>
    <t>700,00</t>
  </si>
  <si>
    <t>1.250,00</t>
  </si>
  <si>
    <t>236,55</t>
  </si>
  <si>
    <t>18,92%</t>
  </si>
  <si>
    <t>Izvor  5.3.1</t>
  </si>
  <si>
    <t>Kapitalne pomoći iz državnog proračuna - PK</t>
  </si>
  <si>
    <t>14.200,00</t>
  </si>
  <si>
    <t>1.552,21</t>
  </si>
  <si>
    <t>15.752,21</t>
  </si>
  <si>
    <t>9,85%</t>
  </si>
  <si>
    <t>Izvor  5.7.1</t>
  </si>
  <si>
    <t>Pomoći - PK</t>
  </si>
  <si>
    <t>7.000,00</t>
  </si>
  <si>
    <t>Izvor  5.8.</t>
  </si>
  <si>
    <t>Pomoći iz državnog proračuna temeljem prijenosa EU sredstava</t>
  </si>
  <si>
    <t>13.922,00</t>
  </si>
  <si>
    <t>-13.922,00</t>
  </si>
  <si>
    <t>Izvor  5.8.1</t>
  </si>
  <si>
    <t>58.736,00</t>
  </si>
  <si>
    <t>-27.607,13</t>
  </si>
  <si>
    <t>31.128,87</t>
  </si>
  <si>
    <t>2.448,00</t>
  </si>
  <si>
    <t>7,86%</t>
  </si>
  <si>
    <t>Izvor  5.8.3.</t>
  </si>
  <si>
    <t>41.058,00</t>
  </si>
  <si>
    <t>4.684,61</t>
  </si>
  <si>
    <t>11,41%</t>
  </si>
  <si>
    <t>Izvor  6.1.1</t>
  </si>
  <si>
    <t>Donacije - PK</t>
  </si>
  <si>
    <t>Izvor  6.4.</t>
  </si>
  <si>
    <t>Donacije trgovačkih društava</t>
  </si>
  <si>
    <t>2.200,00</t>
  </si>
  <si>
    <t>-2.200,00</t>
  </si>
  <si>
    <t>Izvor  6.4.1</t>
  </si>
  <si>
    <t>6.200,00</t>
  </si>
  <si>
    <t>Izvor  8.1.1</t>
  </si>
  <si>
    <t>Sredstva is kredita</t>
  </si>
  <si>
    <t>66.361,00</t>
  </si>
  <si>
    <t>Vrsta prihoda / primitka</t>
  </si>
  <si>
    <t>SVEUKUPNO PRIHODI</t>
  </si>
  <si>
    <t>1.296.536,00</t>
  </si>
  <si>
    <t>247.032,81</t>
  </si>
  <si>
    <t>1.543.568,81</t>
  </si>
  <si>
    <t>629.827,27</t>
  </si>
  <si>
    <t>40,80%</t>
  </si>
  <si>
    <t>6</t>
  </si>
  <si>
    <t>Prihodi poslovanja</t>
  </si>
  <si>
    <t>1.284.536,00</t>
  </si>
  <si>
    <t>235.610,89</t>
  </si>
  <si>
    <t>1.520.146,89</t>
  </si>
  <si>
    <t>41,43%</t>
  </si>
  <si>
    <t>63</t>
  </si>
  <si>
    <t>Pomoći iz inozemstva i od subjekata unutar općeg proračuna</t>
  </si>
  <si>
    <t>1.274.400,00</t>
  </si>
  <si>
    <t>229.110,89</t>
  </si>
  <si>
    <t>1.503.510,89</t>
  </si>
  <si>
    <t>619.371,93</t>
  </si>
  <si>
    <t>41,20%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</si>
  <si>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</si>
  <si>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</si>
  <si>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</si>
  <si>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</si>
  <si>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</si>
  <si>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</si>
  <si>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1.235.800,00</t>
  </si>
  <si>
    <t>1.464.910,89</t>
  </si>
  <si>
    <t>603.000,53</t>
  </si>
  <si>
    <t>41,16%</t>
  </si>
  <si>
    <t>6361</t>
  </si>
  <si>
    <t>Tekuće pomoći proračunskim korisnicima iz proračuna koji im nije nadležan</t>
  </si>
  <si>
    <t>1.221.600,00</t>
  </si>
  <si>
    <t>1.450.710,89</t>
  </si>
  <si>
    <t>41,57%</t>
  </si>
  <si>
    <t>6362</t>
  </si>
  <si>
    <t>Kapitalne pomoći proračunskim korisnicima iz proračuna koji im nije nadležan</t>
  </si>
  <si>
    <t>638</t>
  </si>
  <si>
    <t>Pomoći temeljem prijenosa EU sredstava</t>
  </si>
  <si>
    <t>31.600,00</t>
  </si>
  <si>
    <t>16.371,40</t>
  </si>
  <si>
    <t>51,81%</t>
  </si>
  <si>
    <t>6381</t>
  </si>
  <si>
    <t>Tekuće pomoći temeljem prijenosa EU sredstava</t>
  </si>
  <si>
    <t>65</t>
  </si>
  <si>
    <t>Prihodi od upravnih i administrativnih pristojbi, pristojbi po posebnim propisima i naknada</t>
  </si>
  <si>
    <t>15,00</t>
  </si>
  <si>
    <t>1,26%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</si>
  <si>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</si>
  <si>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</si>
  <si>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</si>
  <si>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</si>
  <si>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</si>
  <si>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</si>
  <si>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8.896,00</t>
  </si>
  <si>
    <t>6.500,00</t>
  </si>
  <si>
    <t>15.396,00</t>
  </si>
  <si>
    <t>10.392,56</t>
  </si>
  <si>
    <t>67,50%</t>
  </si>
  <si>
    <t>661</t>
  </si>
  <si>
    <t>Prihodi od prodaje proizvoda i robe te pruženih usluga</t>
  </si>
  <si>
    <t>6.896,00</t>
  </si>
  <si>
    <t>3.664,22</t>
  </si>
  <si>
    <t>53,14%</t>
  </si>
  <si>
    <t>6615</t>
  </si>
  <si>
    <t>Prihodi od pruženih usluga</t>
  </si>
  <si>
    <t>663</t>
  </si>
  <si>
    <t>Donacije od pravnih i fizičkih osoba izvan općeg proračuna i povrat donacija po protestiranim jamst</t>
  </si>
  <si>
    <t>2.000,00</t>
  </si>
  <si>
    <t>8.500,00</t>
  </si>
  <si>
    <t>6.728,34</t>
  </si>
  <si>
    <t>79,16%</t>
  </si>
  <si>
    <t>6631</t>
  </si>
  <si>
    <t>Tekuće donacije</t>
  </si>
  <si>
    <t>68</t>
  </si>
  <si>
    <t>Kazne, upravne mjere i ostali prihodi</t>
  </si>
  <si>
    <t>50,00</t>
  </si>
  <si>
    <t>47,78</t>
  </si>
  <si>
    <t>95,56%</t>
  </si>
  <si>
    <t>683</t>
  </si>
  <si>
    <t>Ostali prihodi</t>
  </si>
  <si>
    <t>6831</t>
  </si>
  <si>
    <t>9</t>
  </si>
  <si>
    <t>Vlastiti izvori</t>
  </si>
  <si>
    <t>12.000,00</t>
  </si>
  <si>
    <t>11.421,92</t>
  </si>
  <si>
    <t>23.421,92</t>
  </si>
  <si>
    <t>92</t>
  </si>
  <si>
    <t>Rezultat poslovanja</t>
  </si>
  <si>
    <t>922</t>
  </si>
  <si>
    <t>Višak/manjak prihoda</t>
  </si>
  <si>
    <t>9221</t>
  </si>
  <si>
    <t>Višak prihoda</t>
  </si>
  <si>
    <t>232.766,31</t>
  </si>
  <si>
    <t>1.798.656,31</t>
  </si>
  <si>
    <t>40,27%</t>
  </si>
  <si>
    <t>Rashodi poslovanja</t>
  </si>
  <si>
    <t>1.435.660,00</t>
  </si>
  <si>
    <t>236.339,01</t>
  </si>
  <si>
    <t>1.671.999,01</t>
  </si>
  <si>
    <t>693.775,84</t>
  </si>
  <si>
    <t>41,49%</t>
  </si>
  <si>
    <t>1.103.935,00</t>
  </si>
  <si>
    <t>225.985,00</t>
  </si>
  <si>
    <t>1.329.920,00</t>
  </si>
  <si>
    <t>560.345,01</t>
  </si>
  <si>
    <t>42,13%</t>
  </si>
  <si>
    <t>311</t>
  </si>
  <si>
    <t>Plaće (Bruto)</t>
  </si>
  <si>
    <t>896.000,00</t>
  </si>
  <si>
    <t>174.500,00</t>
  </si>
  <si>
    <t>1.070.500,00</t>
  </si>
  <si>
    <t>463.286,88</t>
  </si>
  <si>
    <t>43,28%</t>
  </si>
  <si>
    <t>880.700,00</t>
  </si>
  <si>
    <t>165.500,00</t>
  </si>
  <si>
    <t>1.046.200,00</t>
  </si>
  <si>
    <t>453.623,87</t>
  </si>
  <si>
    <t>43,36%</t>
  </si>
  <si>
    <t>9.300,00</t>
  </si>
  <si>
    <t>5.000,00</t>
  </si>
  <si>
    <t>14.300,00</t>
  </si>
  <si>
    <t>5.918,37</t>
  </si>
  <si>
    <t>41,39%</t>
  </si>
  <si>
    <t>6.000,00</t>
  </si>
  <si>
    <t>4.000,00</t>
  </si>
  <si>
    <t>10.000,00</t>
  </si>
  <si>
    <t>3.744,64</t>
  </si>
  <si>
    <t>37,45%</t>
  </si>
  <si>
    <t>312</t>
  </si>
  <si>
    <t>52.460,00</t>
  </si>
  <si>
    <t>21.400,00</t>
  </si>
  <si>
    <t>73.860,00</t>
  </si>
  <si>
    <t>20.353,31</t>
  </si>
  <si>
    <t>27,56%</t>
  </si>
  <si>
    <t>313</t>
  </si>
  <si>
    <t>Doprinosi na plaće</t>
  </si>
  <si>
    <t>155.475,00</t>
  </si>
  <si>
    <t>30.085,00</t>
  </si>
  <si>
    <t>185.560,00</t>
  </si>
  <si>
    <t>76.704,82</t>
  </si>
  <si>
    <t>41,34%</t>
  </si>
  <si>
    <t>3133</t>
  </si>
  <si>
    <t>Doprinosi za obvezno osiguranje u slučaju nezaposlenosti</t>
  </si>
  <si>
    <t>189.924,00</t>
  </si>
  <si>
    <t>9.298,39</t>
  </si>
  <si>
    <t>199.222,39</t>
  </si>
  <si>
    <t>78.920,25</t>
  </si>
  <si>
    <t>39,61%</t>
  </si>
  <si>
    <t>321</t>
  </si>
  <si>
    <t>Naknade troškova zaposlenima</t>
  </si>
  <si>
    <t>59.252,00</t>
  </si>
  <si>
    <t>-375,89</t>
  </si>
  <si>
    <t>58.876,11</t>
  </si>
  <si>
    <t>16.633,09</t>
  </si>
  <si>
    <t>28,25%</t>
  </si>
  <si>
    <t>29.599,00</t>
  </si>
  <si>
    <t>-2.971,13</t>
  </si>
  <si>
    <t>26.627,87</t>
  </si>
  <si>
    <t>5.600,22</t>
  </si>
  <si>
    <t>21,03%</t>
  </si>
  <si>
    <t>20.060,00</t>
  </si>
  <si>
    <t>22.060,00</t>
  </si>
  <si>
    <t>9.264,31</t>
  </si>
  <si>
    <t>42,00%</t>
  </si>
  <si>
    <t>8.531,00</t>
  </si>
  <si>
    <t>595,24</t>
  </si>
  <si>
    <t>9.126,24</t>
  </si>
  <si>
    <t>928,24</t>
  </si>
  <si>
    <t>10,17%</t>
  </si>
  <si>
    <t>1.062,00</t>
  </si>
  <si>
    <t>840,32</t>
  </si>
  <si>
    <t>79,13%</t>
  </si>
  <si>
    <t>322</t>
  </si>
  <si>
    <t>Rashodi za materijal i energiju</t>
  </si>
  <si>
    <t>48.466,00</t>
  </si>
  <si>
    <t>6.438,63</t>
  </si>
  <si>
    <t>54.904,63</t>
  </si>
  <si>
    <t>27.996,35</t>
  </si>
  <si>
    <t>50,99%</t>
  </si>
  <si>
    <t>9.288,00</t>
  </si>
  <si>
    <t>1.350,37</t>
  </si>
  <si>
    <t>10.638,37</t>
  </si>
  <si>
    <t>5.578,09</t>
  </si>
  <si>
    <t>52,43%</t>
  </si>
  <si>
    <t>6.733,00</t>
  </si>
  <si>
    <t>1.200,00</t>
  </si>
  <si>
    <t>7.933,00</t>
  </si>
  <si>
    <t>2.832,97</t>
  </si>
  <si>
    <t>35,71%</t>
  </si>
  <si>
    <t>25.681,00</t>
  </si>
  <si>
    <t>18.036,40</t>
  </si>
  <si>
    <t>70,23%</t>
  </si>
  <si>
    <t>3.318,00</t>
  </si>
  <si>
    <t>743,59</t>
  </si>
  <si>
    <t>22,41%</t>
  </si>
  <si>
    <t>2.783,00</t>
  </si>
  <si>
    <t>3.888,26</t>
  </si>
  <si>
    <t>6.671,26</t>
  </si>
  <si>
    <t>805,30</t>
  </si>
  <si>
    <t>12,07%</t>
  </si>
  <si>
    <t>663,00</t>
  </si>
  <si>
    <t>323</t>
  </si>
  <si>
    <t>Rashodi za usluge</t>
  </si>
  <si>
    <t>73.141,00</t>
  </si>
  <si>
    <t>286,94</t>
  </si>
  <si>
    <t>73.427,94</t>
  </si>
  <si>
    <t>31.923,96</t>
  </si>
  <si>
    <t>43,48%</t>
  </si>
  <si>
    <t>33.499,00</t>
  </si>
  <si>
    <t>19.665,98</t>
  </si>
  <si>
    <t>58,71%</t>
  </si>
  <si>
    <t>18.229,00</t>
  </si>
  <si>
    <t>232,26</t>
  </si>
  <si>
    <t>1,27%</t>
  </si>
  <si>
    <t>388,00</t>
  </si>
  <si>
    <t>127,44</t>
  </si>
  <si>
    <t>32,85%</t>
  </si>
  <si>
    <t>7.252,00</t>
  </si>
  <si>
    <t>7.802,00</t>
  </si>
  <si>
    <t>4.425,10</t>
  </si>
  <si>
    <t>56,72%</t>
  </si>
  <si>
    <t>2.823,00</t>
  </si>
  <si>
    <t>-233,95</t>
  </si>
  <si>
    <t>2.589,05</t>
  </si>
  <si>
    <t>2.435,73</t>
  </si>
  <si>
    <t>94,08%</t>
  </si>
  <si>
    <t>5.948,00</t>
  </si>
  <si>
    <t>70,89</t>
  </si>
  <si>
    <t>6.018,89</t>
  </si>
  <si>
    <t>2.572,69</t>
  </si>
  <si>
    <t>42,74%</t>
  </si>
  <si>
    <t>1.115,00</t>
  </si>
  <si>
    <t>800,00</t>
  </si>
  <si>
    <t>1.915,00</t>
  </si>
  <si>
    <t>1.952,08</t>
  </si>
  <si>
    <t>101,94%</t>
  </si>
  <si>
    <t>3.887,00</t>
  </si>
  <si>
    <t>-900,00</t>
  </si>
  <si>
    <t>2.987,00</t>
  </si>
  <si>
    <t>512,68</t>
  </si>
  <si>
    <t>17,16%</t>
  </si>
  <si>
    <t>324</t>
  </si>
  <si>
    <t>66,00</t>
  </si>
  <si>
    <t>329</t>
  </si>
  <si>
    <t>8.999,00</t>
  </si>
  <si>
    <t>2.948,71</t>
  </si>
  <si>
    <t>11.947,71</t>
  </si>
  <si>
    <t>2.366,85</t>
  </si>
  <si>
    <t>19,81%</t>
  </si>
  <si>
    <t>1.330,00</t>
  </si>
  <si>
    <t>1.327,00</t>
  </si>
  <si>
    <t>-751,29</t>
  </si>
  <si>
    <t>575,71</t>
  </si>
  <si>
    <t>144,71</t>
  </si>
  <si>
    <t>25,14%</t>
  </si>
  <si>
    <t>132,00</t>
  </si>
  <si>
    <t>20,00</t>
  </si>
  <si>
    <t>152,00</t>
  </si>
  <si>
    <t>66,36</t>
  </si>
  <si>
    <t>43,66%</t>
  </si>
  <si>
    <t>3.605,00</t>
  </si>
  <si>
    <t>400,00</t>
  </si>
  <si>
    <t>4.005,00</t>
  </si>
  <si>
    <t>1.668,77</t>
  </si>
  <si>
    <t>41,67%</t>
  </si>
  <si>
    <t>100,00</t>
  </si>
  <si>
    <t>2.505,00</t>
  </si>
  <si>
    <t>3.280,00</t>
  </si>
  <si>
    <t>5.785,00</t>
  </si>
  <si>
    <t>487,01</t>
  </si>
  <si>
    <t>8,42%</t>
  </si>
  <si>
    <t>432,00</t>
  </si>
  <si>
    <t>156,27</t>
  </si>
  <si>
    <t>36,17%</t>
  </si>
  <si>
    <t>343</t>
  </si>
  <si>
    <t>Ostali financijski rashodi</t>
  </si>
  <si>
    <t>382,00</t>
  </si>
  <si>
    <t>40,91%</t>
  </si>
  <si>
    <t>141.369,00</t>
  </si>
  <si>
    <t>53.303,03</t>
  </si>
  <si>
    <t>37,70%</t>
  </si>
  <si>
    <t>372</t>
  </si>
  <si>
    <t>Ostale naknade građanima i kućanstvima iz proračuna</t>
  </si>
  <si>
    <t>-400,00</t>
  </si>
  <si>
    <t>140.969,00</t>
  </si>
  <si>
    <t>1.055,62</t>
  </si>
  <si>
    <t>1.051,28</t>
  </si>
  <si>
    <t>99,59%</t>
  </si>
  <si>
    <t>381</t>
  </si>
  <si>
    <t>Rashodi za nabavu nefinancijske imovine</t>
  </si>
  <si>
    <t>130.230,00</t>
  </si>
  <si>
    <t>-4.043,83</t>
  </si>
  <si>
    <t>126.186,17</t>
  </si>
  <si>
    <t>30.542,29</t>
  </si>
  <si>
    <t>24,20%</t>
  </si>
  <si>
    <t>70,00</t>
  </si>
  <si>
    <t>412</t>
  </si>
  <si>
    <t>Nematerijalna imovina</t>
  </si>
  <si>
    <t>20.530,00</t>
  </si>
  <si>
    <t>22.120,17</t>
  </si>
  <si>
    <t>42.650,17</t>
  </si>
  <si>
    <t>13.837,29</t>
  </si>
  <si>
    <t>32,44%</t>
  </si>
  <si>
    <t>422</t>
  </si>
  <si>
    <t>Postrojenja i oprema</t>
  </si>
  <si>
    <t>22.050,17</t>
  </si>
  <si>
    <t>28.250,17</t>
  </si>
  <si>
    <t>13.669,11</t>
  </si>
  <si>
    <t>48,39%</t>
  </si>
  <si>
    <t>3.440,00</t>
  </si>
  <si>
    <t>14.574,80</t>
  </si>
  <si>
    <t>18.014,80</t>
  </si>
  <si>
    <t>12.174,80</t>
  </si>
  <si>
    <t>67,58%</t>
  </si>
  <si>
    <t>2.390,00</t>
  </si>
  <si>
    <t>3.000,00</t>
  </si>
  <si>
    <t>5.390,00</t>
  </si>
  <si>
    <t>370,00</t>
  </si>
  <si>
    <t>4.475,37</t>
  </si>
  <si>
    <t>4.845,37</t>
  </si>
  <si>
    <t>1.494,31</t>
  </si>
  <si>
    <t>30,84%</t>
  </si>
  <si>
    <t>424</t>
  </si>
  <si>
    <t>Knjige, umjetnička djela i ostale izložbene vrijednosti</t>
  </si>
  <si>
    <t>14.330,00</t>
  </si>
  <si>
    <t>14.400,00</t>
  </si>
  <si>
    <t>168,18</t>
  </si>
  <si>
    <t>1,17%</t>
  </si>
  <si>
    <t>109.630,00</t>
  </si>
  <si>
    <t>-26.164,00</t>
  </si>
  <si>
    <t>83.466,00</t>
  </si>
  <si>
    <t>16.705,00</t>
  </si>
  <si>
    <t>20,01%</t>
  </si>
  <si>
    <t>451</t>
  </si>
  <si>
    <t>452</t>
  </si>
  <si>
    <t>Dodatna ulaganja na postrojenjima i opremi</t>
  </si>
  <si>
    <t>4521</t>
  </si>
  <si>
    <t>471,13</t>
  </si>
  <si>
    <t>9222</t>
  </si>
  <si>
    <t>Manjak prihoda</t>
  </si>
  <si>
    <t xml:space="preserve">IZVJEŠTAJ O IZVRŠENJU FINANCIJSKOG PLANA PRORAČUNSKOG KORISNIKA JEDINICE LOKALNE I PODRUČNE (REGIONALNE) SAMOUPRAVE ZA PRVO POLUGODIŠTE 2023. </t>
  </si>
  <si>
    <t>I. OPĆI DIO</t>
  </si>
  <si>
    <t>SAŽETAK  RAČUNA PRIHODA I RASHODA I  RAČUNA FINANCIRANJA</t>
  </si>
  <si>
    <t>SAŽETAK  RAČUNA PRIHODA I RASHODA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</si>
  <si>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</si>
  <si>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</si>
  <si>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</si>
  <si>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</si>
  <si>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</si>
  <si>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</si>
  <si>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</si>
  <si>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</si>
  <si>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</si>
  <si>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</si>
  <si>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</si>
  <si>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</si>
  <si>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</si>
  <si>
    <t>SAŽETAK  RAČUNA PRIHODA I RASHODA I  RAČUNA FINANCIRANJA  može sadržavati i dodatne podatke.</t>
  </si>
  <si>
    <t>Napomena:  Iznosi u stupcu "OSTVARENJE/IZVRŠENJE 1.-6. 2022." preračunavaju se iz kuna u eure prema fiksnom tečaju konverzije (1 EUR=7,53450 kuna) i po pravilima za preračunavanje i zaokruživanje.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</si>
  <si>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</si>
  <si>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</si>
  <si>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II. POSEBNI DIO</t>
  </si>
  <si>
    <t>IZVJEŠTAJ PO PROGRAMSKOJ KLASIFIKACIJI</t>
  </si>
  <si>
    <t xml:space="preserve"> RAČUN PRIHODA I RASHODA </t>
  </si>
  <si>
    <t xml:space="preserve">IZVJEŠTAJ O PRIHODIMA I RASHODIMA PREMA EKONOMSKOJ KLASIFIKACIJI </t>
  </si>
  <si>
    <t>IZVJEŠTAJ O PRIHODIMA I RASHODIMA PREMA IZVORIMA FINANCIRANJA</t>
  </si>
  <si>
    <t>Prihodi iz nadležnog proračuna</t>
  </si>
  <si>
    <t>Prihodi iz nadležnog poračuna za nabavu nefinancijske imovine</t>
  </si>
  <si>
    <t>Tekući prijenosi između proračunskih korisnika temeljem prijenosa EU sredstava</t>
  </si>
  <si>
    <r>
      <t xml:space="preserve">Prehrana
</t>
    </r>
    <r>
      <rPr>
        <i/>
        <u/>
        <sz val="8"/>
        <color indexed="8"/>
        <rFont val="Arial"/>
        <family val="1"/>
        <charset val="1"/>
      </rPr>
      <t/>
    </r>
  </si>
  <si>
    <t>37224</t>
  </si>
  <si>
    <t>VRIJEME UŽINE VIII</t>
  </si>
  <si>
    <t>1002 A100255</t>
  </si>
  <si>
    <t>VRIJEME UŽINE VII</t>
  </si>
  <si>
    <t>1002 A100249</t>
  </si>
  <si>
    <t>TEKUĆI PROGRAMI</t>
  </si>
  <si>
    <t>O.Š. IVANA GORANA KOVAČIĆA, VINKOVCI</t>
  </si>
  <si>
    <t>10055</t>
  </si>
  <si>
    <t>SOCIJALNA SKRB</t>
  </si>
  <si>
    <t>00410</t>
  </si>
  <si>
    <r>
      <t xml:space="preserve">Ostali nespomenuti rashodi poslovanja
</t>
    </r>
    <r>
      <rPr>
        <i/>
        <u/>
        <sz val="8"/>
        <color indexed="8"/>
        <rFont val="Arial"/>
        <family val="1"/>
        <charset val="1"/>
      </rPr>
      <t/>
    </r>
  </si>
  <si>
    <t>32999</t>
  </si>
  <si>
    <t>MEDNI DANI</t>
  </si>
  <si>
    <t>1002 A100248</t>
  </si>
  <si>
    <r>
      <t xml:space="preserve">Naknade za prijevoz na posao i s posla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</si>
  <si>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Doprinosi za obvezno zdravstveno osiguranje
</t>
    </r>
    <r>
      <rPr>
        <i/>
        <u/>
        <sz val="8"/>
        <color indexed="8"/>
        <rFont val="Arial"/>
        <family val="1"/>
        <charset val="1"/>
      </rPr>
      <t/>
    </r>
  </si>
  <si>
    <t>31321</t>
  </si>
  <si>
    <r>
      <t xml:space="preserve">Ostali nenavedeni rashodi za zaposlene
</t>
    </r>
    <r>
      <rPr>
        <i/>
        <u/>
        <sz val="8"/>
        <color indexed="8"/>
        <rFont val="Arial"/>
        <family val="1"/>
        <charset val="1"/>
      </rPr>
      <t/>
    </r>
  </si>
  <si>
    <t>31219</t>
  </si>
  <si>
    <r>
      <t xml:space="preserve">Regres za godišnji odmor
</t>
    </r>
    <r>
      <rPr>
        <i/>
        <u/>
        <sz val="8"/>
        <color indexed="8"/>
        <rFont val="Arial"/>
        <family val="1"/>
        <charset val="1"/>
      </rPr>
      <t/>
    </r>
  </si>
  <si>
    <t>31216</t>
  </si>
  <si>
    <t xml:space="preserve">Nagrade
</t>
  </si>
  <si>
    <r>
      <t xml:space="preserve">Plaće za zaposlene
</t>
    </r>
    <r>
      <rPr>
        <i/>
        <u/>
        <sz val="8"/>
        <color indexed="8"/>
        <rFont val="Arial"/>
        <family val="1"/>
        <charset val="1"/>
      </rPr>
      <t/>
    </r>
  </si>
  <si>
    <t>31111</t>
  </si>
  <si>
    <t>POMOĆNIK U NASTAVI 2023-2024</t>
  </si>
  <si>
    <t>1002 A100221</t>
  </si>
  <si>
    <t>POMOĆNIK U NASTAVI 2022/23</t>
  </si>
  <si>
    <r>
      <t xml:space="preserve">Namirnice
</t>
    </r>
    <r>
      <rPr>
        <i/>
        <u/>
        <sz val="8"/>
        <color indexed="8"/>
        <rFont val="Arial"/>
        <family val="1"/>
        <charset val="1"/>
      </rPr>
      <t/>
    </r>
  </si>
  <si>
    <t>32224</t>
  </si>
  <si>
    <t>ŠKOLSKA SHEMA 2023/2024</t>
  </si>
  <si>
    <t>ŠKOLSKA SHEMA 2022/2023</t>
  </si>
  <si>
    <r>
      <t xml:space="preserve">Dodatna ulaganja na građevinskim objektima
</t>
    </r>
    <r>
      <rPr>
        <i/>
        <u/>
        <sz val="8"/>
        <rFont val="Arial"/>
        <family val="2"/>
        <charset val="238"/>
      </rPr>
      <t>Sanacija, adaptacija, opremanje OŠ I. G. Kovačić</t>
    </r>
  </si>
  <si>
    <t>Dodatna ulaganja na građevinskim objektima
Sanacija, adaptacija, opremanje OŠ I. G. Kovačić - SPORTSKA DVORANA</t>
  </si>
  <si>
    <t xml:space="preserve">Uredski namještaj
</t>
  </si>
  <si>
    <r>
      <t xml:space="preserve">Dodatna ulaganja na građevinskim objektima
</t>
    </r>
    <r>
      <rPr>
        <i/>
        <u/>
        <sz val="10"/>
        <color indexed="8"/>
        <rFont val="Arial"/>
        <family val="2"/>
        <charset val="238"/>
      </rPr>
      <t>Sanacija i adaptacija sanitarnih čvorova</t>
    </r>
  </si>
  <si>
    <t>OSNOVNA ŠKOLA I.G.KOVAČIĆA</t>
  </si>
  <si>
    <t>1001 K100148</t>
  </si>
  <si>
    <t>PLAN RAZVOJNIH PROGRAMA</t>
  </si>
  <si>
    <t>DODATNI PROGRAMI U OSNOVNOM I SREDNJEM ŠKOLSTVU</t>
  </si>
  <si>
    <t>00406</t>
  </si>
  <si>
    <r>
      <t xml:space="preserve">Ostale naknade iz proračuna u naravi
</t>
    </r>
    <r>
      <rPr>
        <i/>
        <u/>
        <sz val="8"/>
        <color indexed="8"/>
        <rFont val="Arial"/>
        <family val="1"/>
        <charset val="1"/>
      </rPr>
      <t/>
    </r>
  </si>
  <si>
    <t>37229</t>
  </si>
  <si>
    <t xml:space="preserve">Prehrana
</t>
  </si>
  <si>
    <t>Ostale tekuće donacije</t>
  </si>
  <si>
    <t>Prijevoz</t>
  </si>
  <si>
    <r>
      <t xml:space="preserve">Usluge platnog prometa
</t>
    </r>
    <r>
      <rPr>
        <i/>
        <u/>
        <sz val="8"/>
        <color indexed="8"/>
        <rFont val="Arial"/>
        <family val="1"/>
        <charset val="1"/>
      </rPr>
      <t/>
    </r>
  </si>
  <si>
    <t>34312</t>
  </si>
  <si>
    <t xml:space="preserve">Ostali nespomenuti rashodi poslovanja
</t>
  </si>
  <si>
    <r>
      <t xml:space="preserve">Rashodi protokola (vijenci, cvijeće, svijeće i slično)
</t>
    </r>
    <r>
      <rPr>
        <i/>
        <u/>
        <sz val="8"/>
        <color indexed="8"/>
        <rFont val="Arial"/>
        <family val="1"/>
        <charset val="1"/>
      </rPr>
      <t/>
    </r>
  </si>
  <si>
    <t>32991</t>
  </si>
  <si>
    <r>
      <t xml:space="preserve">Ostale pristojbe i naknade
</t>
    </r>
    <r>
      <rPr>
        <i/>
        <u/>
        <sz val="8"/>
        <color indexed="8"/>
        <rFont val="Arial"/>
        <family val="1"/>
        <charset val="1"/>
      </rPr>
      <t/>
    </r>
  </si>
  <si>
    <t>32959</t>
  </si>
  <si>
    <r>
      <t xml:space="preserve">Javnobilježničke pristojbe
</t>
    </r>
    <r>
      <rPr>
        <i/>
        <u/>
        <sz val="8"/>
        <color indexed="8"/>
        <rFont val="Arial"/>
        <family val="1"/>
        <charset val="1"/>
      </rPr>
      <t/>
    </r>
  </si>
  <si>
    <t>32953</t>
  </si>
  <si>
    <t>Sudske pristojbe</t>
  </si>
  <si>
    <r>
      <t xml:space="preserve">Tuzemne članarine
</t>
    </r>
    <r>
      <rPr>
        <i/>
        <u/>
        <sz val="8"/>
        <color indexed="8"/>
        <rFont val="Arial"/>
        <family val="1"/>
        <charset val="1"/>
      </rPr>
      <t/>
    </r>
  </si>
  <si>
    <t>32941</t>
  </si>
  <si>
    <t xml:space="preserve">Tuzemne članarine
</t>
  </si>
  <si>
    <r>
      <t xml:space="preserve">Reprezentacija
</t>
    </r>
    <r>
      <rPr>
        <i/>
        <u/>
        <sz val="8"/>
        <color indexed="8"/>
        <rFont val="Arial"/>
        <family val="1"/>
        <charset val="1"/>
      </rPr>
      <t/>
    </r>
  </si>
  <si>
    <t>32931</t>
  </si>
  <si>
    <r>
      <t xml:space="preserve">Premije osiguranja ostale imovine
</t>
    </r>
    <r>
      <rPr>
        <i/>
        <u/>
        <sz val="8"/>
        <color indexed="8"/>
        <rFont val="Arial"/>
        <family val="1"/>
        <charset val="1"/>
      </rPr>
      <t/>
    </r>
  </si>
  <si>
    <t>32922</t>
  </si>
  <si>
    <r>
      <t xml:space="preserve">Naknade troškova službenog puta
</t>
    </r>
    <r>
      <rPr>
        <i/>
        <u/>
        <sz val="8"/>
        <color indexed="8"/>
        <rFont val="Arial"/>
        <family val="1"/>
        <charset val="1"/>
      </rPr>
      <t/>
    </r>
  </si>
  <si>
    <t>32411</t>
  </si>
  <si>
    <r>
      <t xml:space="preserve">Ostale nespomenute usluge
</t>
    </r>
    <r>
      <rPr>
        <i/>
        <u/>
        <sz val="8"/>
        <color indexed="8"/>
        <rFont val="Arial"/>
        <family val="1"/>
        <charset val="1"/>
      </rPr>
      <t/>
    </r>
  </si>
  <si>
    <t>32399</t>
  </si>
  <si>
    <r>
      <t xml:space="preserve">Usluge čuvanja imovine i osoba
</t>
    </r>
    <r>
      <rPr>
        <i/>
        <u/>
        <sz val="8"/>
        <color indexed="8"/>
        <rFont val="Arial"/>
        <family val="1"/>
        <charset val="1"/>
      </rPr>
      <t/>
    </r>
  </si>
  <si>
    <t>32396</t>
  </si>
  <si>
    <r>
      <t xml:space="preserve">Usluge čišćenja, pranja i slično
</t>
    </r>
    <r>
      <rPr>
        <i/>
        <u/>
        <sz val="8"/>
        <color indexed="8"/>
        <rFont val="Arial"/>
        <family val="1"/>
        <charset val="1"/>
      </rPr>
      <t/>
    </r>
  </si>
  <si>
    <t>32395</t>
  </si>
  <si>
    <r>
      <t xml:space="preserve">Uređenje prostora
</t>
    </r>
    <r>
      <rPr>
        <i/>
        <u/>
        <sz val="8"/>
        <color indexed="8"/>
        <rFont val="Arial"/>
        <family val="1"/>
        <charset val="1"/>
      </rPr>
      <t/>
    </r>
  </si>
  <si>
    <t>32393</t>
  </si>
  <si>
    <r>
      <t xml:space="preserve">Film i izrada fotografija
</t>
    </r>
    <r>
      <rPr>
        <i/>
        <u/>
        <sz val="8"/>
        <color indexed="8"/>
        <rFont val="Arial"/>
        <family val="1"/>
        <charset val="1"/>
      </rPr>
      <t/>
    </r>
  </si>
  <si>
    <t>32392</t>
  </si>
  <si>
    <r>
      <t xml:space="preserve">Grafičke i tiskarske usluge, usluge kopiranja i uvezivanja i slično
</t>
    </r>
    <r>
      <rPr>
        <i/>
        <u/>
        <sz val="8"/>
        <color indexed="8"/>
        <rFont val="Arial"/>
        <family val="1"/>
        <charset val="1"/>
      </rPr>
      <t/>
    </r>
  </si>
  <si>
    <t>32391</t>
  </si>
  <si>
    <r>
      <t xml:space="preserve">Ostale računalne usluge
</t>
    </r>
    <r>
      <rPr>
        <i/>
        <u/>
        <sz val="8"/>
        <color indexed="8"/>
        <rFont val="Arial"/>
        <family val="1"/>
        <charset val="1"/>
      </rPr>
      <t/>
    </r>
  </si>
  <si>
    <t>32389</t>
  </si>
  <si>
    <r>
      <t xml:space="preserve">Ostale intelektualne usluge
</t>
    </r>
    <r>
      <rPr>
        <i/>
        <u/>
        <sz val="8"/>
        <color indexed="8"/>
        <rFont val="Arial"/>
        <family val="1"/>
        <charset val="1"/>
      </rPr>
      <t/>
    </r>
  </si>
  <si>
    <t>32379</t>
  </si>
  <si>
    <r>
      <t xml:space="preserve">Usluge odvjetnika i pravnog savjetovanja
</t>
    </r>
    <r>
      <rPr>
        <i/>
        <u/>
        <sz val="8"/>
        <color indexed="8"/>
        <rFont val="Arial"/>
        <family val="1"/>
        <charset val="1"/>
      </rPr>
      <t/>
    </r>
  </si>
  <si>
    <t>32373</t>
  </si>
  <si>
    <r>
      <t xml:space="preserve">Ugovori o djelu
</t>
    </r>
    <r>
      <rPr>
        <i/>
        <u/>
        <sz val="8"/>
        <color indexed="8"/>
        <rFont val="Arial"/>
        <family val="1"/>
        <charset val="1"/>
      </rPr>
      <t/>
    </r>
  </si>
  <si>
    <t>32372</t>
  </si>
  <si>
    <t>Laboratorijske usluge</t>
  </si>
  <si>
    <t xml:space="preserve">Obvezni i preventivni zdravstveni pregledi zaposlenika
</t>
  </si>
  <si>
    <r>
      <t xml:space="preserve">Obvezni i preventivni zdravstveni pregledi zaposlenika
</t>
    </r>
    <r>
      <rPr>
        <i/>
        <u/>
        <sz val="8"/>
        <color indexed="8"/>
        <rFont val="Arial"/>
        <family val="1"/>
        <charset val="1"/>
      </rPr>
      <t/>
    </r>
  </si>
  <si>
    <t>32361</t>
  </si>
  <si>
    <r>
      <t xml:space="preserve">Ostale komunalne usluge
</t>
    </r>
    <r>
      <rPr>
        <i/>
        <u/>
        <sz val="8"/>
        <color indexed="8"/>
        <rFont val="Arial"/>
        <family val="1"/>
        <charset val="1"/>
      </rPr>
      <t/>
    </r>
  </si>
  <si>
    <t>32349</t>
  </si>
  <si>
    <r>
      <t xml:space="preserve">Dimnjačarske i ekološke usluge
</t>
    </r>
    <r>
      <rPr>
        <i/>
        <u/>
        <sz val="8"/>
        <color indexed="8"/>
        <rFont val="Arial"/>
        <family val="1"/>
        <charset val="1"/>
      </rPr>
      <t/>
    </r>
  </si>
  <si>
    <t>32344</t>
  </si>
  <si>
    <r>
      <t xml:space="preserve">Deratizacija i dezinsekcija
</t>
    </r>
    <r>
      <rPr>
        <i/>
        <u/>
        <sz val="8"/>
        <color indexed="8"/>
        <rFont val="Arial"/>
        <family val="1"/>
        <charset val="1"/>
      </rPr>
      <t/>
    </r>
  </si>
  <si>
    <t>32343</t>
  </si>
  <si>
    <r>
      <t xml:space="preserve">Iznošenje i odvoz smeća
</t>
    </r>
    <r>
      <rPr>
        <i/>
        <u/>
        <sz val="8"/>
        <color indexed="8"/>
        <rFont val="Arial"/>
        <family val="1"/>
        <charset val="1"/>
      </rPr>
      <t/>
    </r>
  </si>
  <si>
    <t>32342</t>
  </si>
  <si>
    <r>
      <t xml:space="preserve">Opskrba vodom
</t>
    </r>
    <r>
      <rPr>
        <i/>
        <u/>
        <sz val="8"/>
        <color indexed="8"/>
        <rFont val="Arial"/>
        <family val="1"/>
        <charset val="1"/>
      </rPr>
      <t/>
    </r>
  </si>
  <si>
    <t>32341</t>
  </si>
  <si>
    <t>Ostale usluge promidžbe</t>
  </si>
  <si>
    <r>
      <t xml:space="preserve">Elektronski mediji
</t>
    </r>
    <r>
      <rPr>
        <i/>
        <u/>
        <sz val="8"/>
        <color indexed="8"/>
        <rFont val="Arial"/>
        <family val="1"/>
        <charset val="1"/>
      </rPr>
      <t/>
    </r>
  </si>
  <si>
    <t>32331</t>
  </si>
  <si>
    <r>
      <t xml:space="preserve">Ostale usluge za komunikaciju i prijevoz
</t>
    </r>
    <r>
      <rPr>
        <i/>
        <u/>
        <sz val="8"/>
        <color indexed="8"/>
        <rFont val="Arial"/>
        <family val="1"/>
        <charset val="1"/>
      </rPr>
      <t/>
    </r>
  </si>
  <si>
    <t>32319</t>
  </si>
  <si>
    <r>
      <t xml:space="preserve">Poštarina (pisma, tiskanice i sl.)
</t>
    </r>
    <r>
      <rPr>
        <i/>
        <u/>
        <sz val="8"/>
        <color indexed="8"/>
        <rFont val="Arial"/>
        <family val="1"/>
        <charset val="1"/>
      </rPr>
      <t/>
    </r>
  </si>
  <si>
    <t>32313</t>
  </si>
  <si>
    <r>
      <t xml:space="preserve">Usluge interneta
</t>
    </r>
    <r>
      <rPr>
        <i/>
        <u/>
        <sz val="8"/>
        <color indexed="8"/>
        <rFont val="Arial"/>
        <family val="1"/>
        <charset val="1"/>
      </rPr>
      <t/>
    </r>
  </si>
  <si>
    <t>32312</t>
  </si>
  <si>
    <r>
      <t xml:space="preserve">Usluge telefona, telefaksa
</t>
    </r>
    <r>
      <rPr>
        <i/>
        <u/>
        <sz val="8"/>
        <color indexed="8"/>
        <rFont val="Arial"/>
        <family val="1"/>
        <charset val="1"/>
      </rPr>
      <t/>
    </r>
  </si>
  <si>
    <t>32311</t>
  </si>
  <si>
    <r>
      <t xml:space="preserve">Službena, radna i zaštitna odjeća i obuća
</t>
    </r>
    <r>
      <rPr>
        <i/>
        <u/>
        <sz val="8"/>
        <color indexed="8"/>
        <rFont val="Arial"/>
        <family val="1"/>
        <charset val="1"/>
      </rPr>
      <t/>
    </r>
  </si>
  <si>
    <t>32271</t>
  </si>
  <si>
    <t xml:space="preserve">Sitni inventar
</t>
  </si>
  <si>
    <r>
      <t xml:space="preserve">Sitni inventar
</t>
    </r>
    <r>
      <rPr>
        <i/>
        <u/>
        <sz val="8"/>
        <color indexed="8"/>
        <rFont val="Arial"/>
        <family val="1"/>
        <charset val="1"/>
      </rPr>
      <t/>
    </r>
  </si>
  <si>
    <t>32251</t>
  </si>
  <si>
    <r>
      <t xml:space="preserve">Motorni benzin i dizel gorivo
</t>
    </r>
    <r>
      <rPr>
        <i/>
        <u/>
        <sz val="8"/>
        <color indexed="8"/>
        <rFont val="Arial"/>
        <family val="1"/>
        <charset val="1"/>
      </rPr>
      <t/>
    </r>
  </si>
  <si>
    <t>32234</t>
  </si>
  <si>
    <r>
      <t xml:space="preserve">Plin
</t>
    </r>
    <r>
      <rPr>
        <i/>
        <u/>
        <sz val="8"/>
        <color indexed="8"/>
        <rFont val="Arial"/>
        <family val="1"/>
        <charset val="1"/>
      </rPr>
      <t/>
    </r>
  </si>
  <si>
    <t>32233</t>
  </si>
  <si>
    <r>
      <t xml:space="preserve">Električna energija
</t>
    </r>
    <r>
      <rPr>
        <i/>
        <u/>
        <sz val="8"/>
        <color indexed="8"/>
        <rFont val="Arial"/>
        <family val="1"/>
        <charset val="1"/>
      </rPr>
      <t/>
    </r>
  </si>
  <si>
    <t>32231</t>
  </si>
  <si>
    <t xml:space="preserve">Namirnice
</t>
  </si>
  <si>
    <t xml:space="preserve">Ostali materijal za potrebe redovnog poslovanja
</t>
  </si>
  <si>
    <r>
      <t xml:space="preserve">Ostali materijal za potrebe redovnog poslovanja
</t>
    </r>
    <r>
      <rPr>
        <i/>
        <u/>
        <sz val="8"/>
        <color indexed="8"/>
        <rFont val="Arial"/>
        <family val="1"/>
        <charset val="1"/>
      </rPr>
      <t/>
    </r>
  </si>
  <si>
    <t>32219</t>
  </si>
  <si>
    <r>
      <t xml:space="preserve">Materijal za higijenske potrebe i njegu
</t>
    </r>
    <r>
      <rPr>
        <i/>
        <u/>
        <sz val="8"/>
        <color indexed="8"/>
        <rFont val="Arial"/>
        <family val="1"/>
        <charset val="1"/>
      </rPr>
      <t/>
    </r>
  </si>
  <si>
    <t>32216</t>
  </si>
  <si>
    <r>
      <t xml:space="preserve">Materijal i sredstva za čišćenje i održavanje
</t>
    </r>
    <r>
      <rPr>
        <i/>
        <u/>
        <sz val="8"/>
        <color indexed="8"/>
        <rFont val="Arial"/>
        <family val="1"/>
        <charset val="1"/>
      </rPr>
      <t/>
    </r>
  </si>
  <si>
    <t>32214</t>
  </si>
  <si>
    <t xml:space="preserve">Literatura (publikacije, časopisi, glasila, knjige i ostalo)
</t>
  </si>
  <si>
    <r>
      <t xml:space="preserve">Literatura (publikacije, časopisi, glasila, knjige i ostalo)
</t>
    </r>
    <r>
      <rPr>
        <i/>
        <u/>
        <sz val="8"/>
        <color indexed="8"/>
        <rFont val="Arial"/>
        <family val="1"/>
        <charset val="1"/>
      </rPr>
      <t/>
    </r>
  </si>
  <si>
    <t>32212</t>
  </si>
  <si>
    <r>
      <t xml:space="preserve">Uredski materijal
</t>
    </r>
    <r>
      <rPr>
        <i/>
        <u/>
        <sz val="8"/>
        <color indexed="8"/>
        <rFont val="Arial"/>
        <family val="1"/>
        <charset val="1"/>
      </rPr>
      <t/>
    </r>
  </si>
  <si>
    <t>32211</t>
  </si>
  <si>
    <r>
      <t xml:space="preserve">Naknada za korištenje privatnog automobila u službene svrhe
</t>
    </r>
    <r>
      <rPr>
        <i/>
        <u/>
        <sz val="8"/>
        <color indexed="8"/>
        <rFont val="Arial"/>
        <family val="1"/>
        <charset val="1"/>
      </rPr>
      <t/>
    </r>
  </si>
  <si>
    <t>32141</t>
  </si>
  <si>
    <r>
      <t xml:space="preserve">Tečajevi i stručni ispiti
</t>
    </r>
    <r>
      <rPr>
        <i/>
        <u/>
        <sz val="8"/>
        <color indexed="8"/>
        <rFont val="Arial"/>
        <family val="1"/>
        <charset val="1"/>
      </rPr>
      <t/>
    </r>
  </si>
  <si>
    <t>32132</t>
  </si>
  <si>
    <t xml:space="preserve">Seminari, savjetovanja i simpoziji
</t>
  </si>
  <si>
    <t>32131</t>
  </si>
  <si>
    <r>
      <t xml:space="preserve">Seminari, savjetovanja i simpoziji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</si>
  <si>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Ostali rashodi za službena putovanja
</t>
    </r>
    <r>
      <rPr>
        <i/>
        <u/>
        <sz val="8"/>
        <color indexed="8"/>
        <rFont val="Arial"/>
        <family val="1"/>
        <charset val="1"/>
      </rPr>
      <t/>
    </r>
  </si>
  <si>
    <t>32119</t>
  </si>
  <si>
    <t xml:space="preserve">Ostali rashodi za službena putovanja
</t>
  </si>
  <si>
    <t>Dnevnice per diem</t>
  </si>
  <si>
    <t xml:space="preserve">Naknade za prijevoz na službenom putu u inozemstvo
</t>
  </si>
  <si>
    <r>
      <t xml:space="preserve">Naknade za prijevoz na službenom putu u zemlji
</t>
    </r>
    <r>
      <rPr>
        <i/>
        <u/>
        <sz val="8"/>
        <color indexed="8"/>
        <rFont val="Arial"/>
        <family val="1"/>
        <charset val="1"/>
      </rPr>
      <t/>
    </r>
  </si>
  <si>
    <t>32115</t>
  </si>
  <si>
    <t xml:space="preserve">Naknade za smještaj na službenom putu u inozemstvo
</t>
  </si>
  <si>
    <r>
      <t xml:space="preserve">Naknade za smještaj na službenom putu u zemlji
</t>
    </r>
    <r>
      <rPr>
        <i/>
        <u/>
        <sz val="8"/>
        <color indexed="8"/>
        <rFont val="Arial"/>
        <family val="1"/>
        <charset val="1"/>
      </rPr>
      <t/>
    </r>
  </si>
  <si>
    <t>32113</t>
  </si>
  <si>
    <t xml:space="preserve">Dnevnice za službeni put u inozemstvo
</t>
  </si>
  <si>
    <r>
      <t xml:space="preserve">Dnevnice za službeni put u zemlji
</t>
    </r>
    <r>
      <rPr>
        <i/>
        <u/>
        <sz val="8"/>
        <color indexed="8"/>
        <rFont val="Arial"/>
        <family val="1"/>
        <charset val="1"/>
      </rPr>
      <t/>
    </r>
  </si>
  <si>
    <t>32111</t>
  </si>
  <si>
    <t>OPĆI POSLOVI USTANOVA OSNOVNOG ŠKOLSTVA</t>
  </si>
  <si>
    <t>1002 A100210</t>
  </si>
  <si>
    <r>
      <t xml:space="preserve">Usluge tekućeg i investicijskog održavanja postrojenja i opreme
</t>
    </r>
    <r>
      <rPr>
        <i/>
        <u/>
        <sz val="8"/>
        <color indexed="8"/>
        <rFont val="Arial"/>
        <family val="1"/>
        <charset val="1"/>
      </rPr>
      <t/>
    </r>
  </si>
  <si>
    <t>32322</t>
  </si>
  <si>
    <t xml:space="preserve">Usluge tekućeg i investicijskog održavanja postrojenja i opreme
</t>
  </si>
  <si>
    <t xml:space="preserve">Usluge tekućeg i investicijskog održavanja građevinskih objekata
</t>
  </si>
  <si>
    <r>
      <t xml:space="preserve">Usluge tekućeg i investicijskog održavanja građevinskih objekata
</t>
    </r>
    <r>
      <rPr>
        <i/>
        <u/>
        <sz val="8"/>
        <color indexed="8"/>
        <rFont val="Arial"/>
        <family val="1"/>
        <charset val="1"/>
      </rPr>
      <t/>
    </r>
  </si>
  <si>
    <t>32321</t>
  </si>
  <si>
    <r>
      <t xml:space="preserve">Ostali materijal i dijelovi za tekuće i investicijsko održavanje
</t>
    </r>
    <r>
      <rPr>
        <i/>
        <u/>
        <sz val="8"/>
        <color indexed="8"/>
        <rFont val="Arial"/>
        <family val="1"/>
        <charset val="1"/>
      </rPr>
      <t/>
    </r>
  </si>
  <si>
    <t>32244</t>
  </si>
  <si>
    <r>
      <t xml:space="preserve">Materijal i dijelovi za tekuće i investicijsko održavanje postrojenja i opreme
</t>
    </r>
    <r>
      <rPr>
        <i/>
        <u/>
        <sz val="8"/>
        <color indexed="8"/>
        <rFont val="Arial"/>
        <family val="1"/>
        <charset val="1"/>
      </rPr>
      <t/>
    </r>
  </si>
  <si>
    <t>32242</t>
  </si>
  <si>
    <r>
      <t xml:space="preserve">Materijal i dijelovi za tekuće i investicijsko održavanje građevinskih objekata
</t>
    </r>
    <r>
      <rPr>
        <i/>
        <u/>
        <sz val="8"/>
        <color indexed="8"/>
        <rFont val="Arial"/>
        <family val="1"/>
        <charset val="1"/>
      </rPr>
      <t/>
    </r>
  </si>
  <si>
    <t>32241</t>
  </si>
  <si>
    <t>TEKUĆE I INVESTICIJSKO ODRŽAVANJE</t>
  </si>
  <si>
    <t>1002 A100209</t>
  </si>
  <si>
    <t>Ostale zatezne kamate</t>
  </si>
  <si>
    <r>
      <t xml:space="preserve">Novčana naknada poslodavca zbog nezapošljavanja osoba s invaliditetom
</t>
    </r>
    <r>
      <rPr>
        <i/>
        <u/>
        <sz val="8"/>
        <color indexed="8"/>
        <rFont val="Arial"/>
        <family val="1"/>
        <charset val="1"/>
      </rPr>
      <t/>
    </r>
  </si>
  <si>
    <t>32955</t>
  </si>
  <si>
    <t>Usluge odvjetnika i pravnog savjetovanja</t>
  </si>
  <si>
    <t>32121</t>
  </si>
  <si>
    <r>
      <t xml:space="preserve">Naknade za bolest, invalidnost i smrtni slučaj
</t>
    </r>
    <r>
      <rPr>
        <i/>
        <u/>
        <sz val="8"/>
        <color indexed="8"/>
        <rFont val="Arial"/>
        <family val="1"/>
        <charset val="1"/>
      </rPr>
      <t/>
    </r>
  </si>
  <si>
    <t>31215</t>
  </si>
  <si>
    <t>Otpremnine</t>
  </si>
  <si>
    <r>
      <t xml:space="preserve">Darovi
</t>
    </r>
    <r>
      <rPr>
        <i/>
        <u/>
        <sz val="8"/>
        <color indexed="8"/>
        <rFont val="Arial"/>
        <family val="1"/>
        <charset val="1"/>
      </rPr>
      <t/>
    </r>
  </si>
  <si>
    <t>31213</t>
  </si>
  <si>
    <r>
      <t xml:space="preserve">Nagrade
</t>
    </r>
    <r>
      <rPr>
        <i/>
        <u/>
        <sz val="8"/>
        <color indexed="8"/>
        <rFont val="Arial"/>
        <family val="1"/>
        <charset val="1"/>
      </rPr>
      <t/>
    </r>
  </si>
  <si>
    <t>31212</t>
  </si>
  <si>
    <r>
      <t xml:space="preserve">Bonus za uspješan rad
</t>
    </r>
    <r>
      <rPr>
        <i/>
        <u/>
        <sz val="8"/>
        <color indexed="8"/>
        <rFont val="Arial"/>
        <family val="1"/>
        <charset val="1"/>
      </rPr>
      <t/>
    </r>
  </si>
  <si>
    <t>31211</t>
  </si>
  <si>
    <r>
      <t xml:space="preserve">Plaće za posebne uvjete rada
</t>
    </r>
    <r>
      <rPr>
        <i/>
        <u/>
        <sz val="8"/>
        <color indexed="8"/>
        <rFont val="Arial"/>
        <family val="1"/>
        <charset val="1"/>
      </rPr>
      <t/>
    </r>
  </si>
  <si>
    <t>31141</t>
  </si>
  <si>
    <r>
      <t xml:space="preserve">Plaće za prekovremeni rad
</t>
    </r>
    <r>
      <rPr>
        <i/>
        <u/>
        <sz val="8"/>
        <color indexed="8"/>
        <rFont val="Arial"/>
        <family val="1"/>
        <charset val="1"/>
      </rPr>
      <t/>
    </r>
  </si>
  <si>
    <t>31131</t>
  </si>
  <si>
    <t>STRUČNO, ADMINISTRATIVNO I TEHNIČKO OSOBLJE</t>
  </si>
  <si>
    <t>1002 A100208</t>
  </si>
  <si>
    <r>
      <t xml:space="preserve">Knjige-školski udžbenici
</t>
    </r>
    <r>
      <rPr>
        <i/>
        <u/>
        <sz val="8"/>
        <color indexed="8"/>
        <rFont val="Arial"/>
        <family val="1"/>
        <charset val="1"/>
      </rPr>
      <t/>
    </r>
  </si>
  <si>
    <t xml:space="preserve">Knjige
</t>
  </si>
  <si>
    <r>
      <t xml:space="preserve">Knjige
</t>
    </r>
    <r>
      <rPr>
        <i/>
        <u/>
        <sz val="8"/>
        <color indexed="8"/>
        <rFont val="Arial"/>
        <family val="1"/>
        <charset val="1"/>
      </rPr>
      <t/>
    </r>
  </si>
  <si>
    <t>42411</t>
  </si>
  <si>
    <r>
      <t xml:space="preserve">Oprema
</t>
    </r>
    <r>
      <rPr>
        <i/>
        <u/>
        <sz val="8"/>
        <color indexed="8"/>
        <rFont val="Arial"/>
        <family val="1"/>
        <charset val="1"/>
      </rPr>
      <t/>
    </r>
  </si>
  <si>
    <t>42273</t>
  </si>
  <si>
    <t>Uređaji</t>
  </si>
  <si>
    <r>
      <t xml:space="preserve">Oprema za grijanje, ventilaciju i hlađenje
</t>
    </r>
    <r>
      <rPr>
        <i/>
        <u/>
        <sz val="8"/>
        <color indexed="8"/>
        <rFont val="Arial"/>
        <family val="1"/>
        <charset val="1"/>
      </rPr>
      <t/>
    </r>
  </si>
  <si>
    <t>42231</t>
  </si>
  <si>
    <r>
      <t xml:space="preserve">Uredski namještaj
</t>
    </r>
    <r>
      <rPr>
        <i/>
        <u/>
        <sz val="8"/>
        <color indexed="8"/>
        <rFont val="Arial"/>
        <family val="1"/>
        <charset val="1"/>
      </rPr>
      <t/>
    </r>
  </si>
  <si>
    <t>42212</t>
  </si>
  <si>
    <t xml:space="preserve">Računala i računalna oprema
</t>
  </si>
  <si>
    <t>42211</t>
  </si>
  <si>
    <t>KAPITALNO ULAGANJE U OSNOVNO ŠKOLSTVO</t>
  </si>
  <si>
    <t>1001 K100117</t>
  </si>
  <si>
    <t>OSNOVNO ŠKOLSTVO</t>
  </si>
  <si>
    <t>00405</t>
  </si>
  <si>
    <t>UPRAVNI ODJEL DRUŠTVENIH DJELATNOSTI</t>
  </si>
  <si>
    <t>004</t>
  </si>
  <si>
    <t>IZVRŠENJE</t>
  </si>
  <si>
    <t>Novi plan 2023</t>
  </si>
  <si>
    <t>REBALANS</t>
  </si>
  <si>
    <t>Financijski plan 2023 - u eurima</t>
  </si>
  <si>
    <t>Plan 2022</t>
  </si>
  <si>
    <t>Izvor</t>
  </si>
  <si>
    <t>Naziv</t>
  </si>
  <si>
    <t>Konto</t>
  </si>
  <si>
    <t>Prihodi iz nadležnog proračuna za financiranje rashoda za nabavu nefinancijske imovine</t>
  </si>
  <si>
    <t>Prihodi iz nadležnog proračuna za financiranje rashoda</t>
  </si>
  <si>
    <t>Tekući prijenosi između proračunskih korisnika istog proračuna temeljem prijenosa EU sredstava -</t>
  </si>
  <si>
    <t>Tekući prijenosi između proračunskih korisnika istog proračuna temeljem prijenosa EU sredstava - Pomoćnici</t>
  </si>
  <si>
    <t>Tekući prijenosi između proračunskih korisnika istog proračuna temeljem prijenosa EU sredstava - Vrijeme užine VII</t>
  </si>
  <si>
    <t>Tekući prijenosi između proračunskih korisnika istog proračuna temeljem prijenosa EU sredstava- Shema EU</t>
  </si>
  <si>
    <t>Tekući prijenosi između proračunskih korisnika istog proračuna temeljem prijenosa EU sredstava - Shema</t>
  </si>
  <si>
    <t>Višak prihoda poslovanja</t>
  </si>
  <si>
    <t>Kapitalne pomoći iz državnog proračuna</t>
  </si>
  <si>
    <t>Vlastiti prihodi proračunskih korisnika</t>
  </si>
  <si>
    <t>Pomoći HZZ</t>
  </si>
  <si>
    <t>Donacije</t>
  </si>
  <si>
    <t>Tekuće donacije od ostalih subjekata izvan općeg proračuna</t>
  </si>
  <si>
    <t>Tekuće donacije od trgovačkih društava</t>
  </si>
  <si>
    <t>Tekuće donacije od fizičkih osoba</t>
  </si>
  <si>
    <t>Prihodi s osnova osiguranja, refundacije štete</t>
  </si>
  <si>
    <t>Tekuće pomoći iz državnog proračuna temeljem prijenosa EU sredstava</t>
  </si>
  <si>
    <t>Tekuće pomoći  proračunskim korisnicima iz proračuna koji im nije nadležan</t>
  </si>
  <si>
    <t>Tekuće pomoći iz državnog proračuna proračunskim korisnicima iz proračuna</t>
  </si>
  <si>
    <t>NOVI PLAN 2023.</t>
  </si>
  <si>
    <t>FINANCIJSKI PLAN ZA 2023.</t>
  </si>
  <si>
    <t>IZVOR FINANCIRANJA - NAZIV</t>
  </si>
  <si>
    <t>IZVOR
FINANCIRANJA</t>
  </si>
  <si>
    <t>NAZIV</t>
  </si>
  <si>
    <t>EKONOMSKA KLASIFKACIJA
(na petoj razini)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</si>
</sst>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##\%"/>
    <numFmt numFmtId="165" formatCode="#,##0.0"/>
  </numFmts>
  <fonts count="3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9"/>
      <color rgb="FF000000"/>
      <name val="Arimo"/>
      <family val="2"/>
    </font>
    <font>
      <b/>
      <sz val="8"/>
      <color rgb="FFFFFFFF"/>
      <name val="Arimo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8"/>
      <color indexed="8"/>
      <name val="Arial"/>
      <family val="1"/>
      <charset val="1"/>
    </font>
    <font>
      <b/>
      <sz val="10"/>
      <color theme="1"/>
      <name val="ARIAL"/>
      <family val="2"/>
      <charset val="238"/>
    </font>
    <font>
      <i/>
      <u/>
      <sz val="8"/>
      <name val="Arial"/>
      <family val="2"/>
      <charset val="238"/>
    </font>
    <font>
      <i/>
      <u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BADFF"/>
      </patternFill>
    </fill>
    <fill>
      <patternFill patternType="solid">
        <fgColor rgb="FF64CDFF"/>
      </patternFill>
    </fill>
    <fill>
      <patternFill patternType="solid">
        <fgColor rgb="FFB9E9FF"/>
      </patternFill>
    </fill>
    <fill>
      <patternFill patternType="solid">
        <fgColor rgb="FFFEDE0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0" fontId="6" fillId="0" borderId="0">
      <alignment vertical="top"/>
    </xf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3" fontId="6" fillId="9" borderId="1" xfId="0" applyNumberFormat="1" applyFont="1" applyFill="1" applyBorder="1" applyAlignment="1">
      <alignment horizontal="right"/>
    </xf>
    <xf numFmtId="3" fontId="6" fillId="9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9" fillId="9" borderId="1" xfId="0" quotePrefix="1" applyFont="1" applyFill="1" applyBorder="1" applyAlignment="1">
      <alignment horizontal="left" vertical="center" wrapText="1" indent="1"/>
    </xf>
    <xf numFmtId="0" fontId="9" fillId="9" borderId="1" xfId="0" applyFont="1" applyFill="1" applyBorder="1" applyAlignment="1">
      <alignment horizontal="left" vertical="center" indent="1"/>
    </xf>
    <xf numFmtId="0" fontId="8" fillId="8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1" xfId="0" quotePrefix="1" applyFont="1" applyFill="1" applyBorder="1" applyAlignment="1">
      <alignment horizontal="left" vertical="center"/>
    </xf>
    <xf numFmtId="0" fontId="10" fillId="9" borderId="1" xfId="0" quotePrefix="1" applyFont="1" applyFill="1" applyBorder="1" applyAlignment="1">
      <alignment horizontal="left" vertical="center" wrapText="1"/>
    </xf>
    <xf numFmtId="0" fontId="9" fillId="9" borderId="1" xfId="0" quotePrefix="1" applyFont="1" applyFill="1" applyBorder="1" applyAlignment="1">
      <alignment horizontal="left" vertical="center"/>
    </xf>
    <xf numFmtId="0" fontId="9" fillId="9" borderId="1" xfId="0" quotePrefix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/>
    </xf>
    <xf numFmtId="0" fontId="0" fillId="10" borderId="0" xfId="0" applyFill="1" applyAlignment="1" applyProtection="1">
      <alignment wrapText="1"/>
      <protection locked="0"/>
    </xf>
    <xf numFmtId="0" fontId="12" fillId="10" borderId="0" xfId="0" applyFont="1" applyFill="1" applyAlignment="1">
      <alignment horizontal="right" vertical="top" wrapText="1"/>
    </xf>
    <xf numFmtId="0" fontId="11" fillId="10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right" vertical="center" wrapText="1"/>
    </xf>
    <xf numFmtId="0" fontId="12" fillId="12" borderId="0" xfId="0" applyFont="1" applyFill="1" applyAlignment="1">
      <alignment horizontal="right" vertical="center" wrapText="1"/>
    </xf>
    <xf numFmtId="0" fontId="12" fillId="13" borderId="0" xfId="0" applyFont="1" applyFill="1" applyAlignment="1">
      <alignment horizontal="right" vertical="center" wrapText="1"/>
    </xf>
    <xf numFmtId="0" fontId="12" fillId="14" borderId="0" xfId="0" applyFont="1" applyFill="1" applyAlignment="1">
      <alignment horizontal="right" vertical="center" wrapText="1"/>
    </xf>
    <xf numFmtId="0" fontId="11" fillId="10" borderId="0" xfId="0" applyFont="1" applyFill="1" applyAlignment="1">
      <alignment horizontal="right" vertical="top" wrapText="1"/>
    </xf>
    <xf numFmtId="0" fontId="12" fillId="15" borderId="0" xfId="0" applyFont="1" applyFill="1" applyAlignment="1">
      <alignment horizontal="right" vertical="center" wrapText="1"/>
    </xf>
    <xf numFmtId="0" fontId="11" fillId="10" borderId="0" xfId="0" applyFont="1" applyFill="1" applyAlignment="1">
      <alignment horizontal="right" vertical="center" wrapText="1"/>
    </xf>
    <xf numFmtId="0" fontId="12" fillId="10" borderId="0" xfId="0" applyFont="1" applyFill="1" applyAlignment="1">
      <alignment horizontal="right" vertical="center" wrapText="1"/>
    </xf>
    <xf numFmtId="0" fontId="18" fillId="0" borderId="0" xfId="0" applyFont="1" applyAlignment="1">
      <alignment wrapText="1"/>
    </xf>
    <xf numFmtId="0" fontId="16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0" fillId="8" borderId="3" xfId="0" applyFont="1" applyFill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1" fillId="8" borderId="2" xfId="0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0" fontId="24" fillId="0" borderId="0" xfId="0" quotePrefix="1" applyFont="1" applyAlignment="1">
      <alignment horizontal="left" wrapText="1"/>
    </xf>
    <xf numFmtId="0" fontId="25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12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/>
    <xf numFmtId="0" fontId="3" fillId="2" borderId="0" xfId="0" applyFont="1" applyFill="1" applyAlignment="1">
      <alignment horizontal="left"/>
    </xf>
    <xf numFmtId="0" fontId="0" fillId="0" borderId="0" xfId="0"/>
    <xf numFmtId="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4" fillId="7" borderId="0" xfId="0" applyFont="1" applyFill="1" applyAlignment="1">
      <alignment horizontal="left"/>
    </xf>
    <xf numFmtId="4" fontId="4" fillId="7" borderId="0" xfId="0" applyNumberFormat="1" applyFont="1" applyFill="1" applyAlignment="1">
      <alignment horizontal="right"/>
    </xf>
    <xf numFmtId="164" fontId="4" fillId="7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10" borderId="5" xfId="0" applyFill="1" applyBorder="1" applyAlignment="1" applyProtection="1">
      <alignment wrapText="1"/>
      <protection locked="0"/>
    </xf>
    <xf numFmtId="0" fontId="11" fillId="10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right" vertical="top" wrapText="1"/>
    </xf>
    <xf numFmtId="0" fontId="12" fillId="13" borderId="0" xfId="0" applyFont="1" applyFill="1" applyAlignment="1">
      <alignment horizontal="left" vertical="center" wrapText="1"/>
    </xf>
    <xf numFmtId="0" fontId="12" fillId="13" borderId="0" xfId="0" applyFont="1" applyFill="1" applyAlignment="1">
      <alignment horizontal="right" vertical="center" wrapText="1"/>
    </xf>
    <xf numFmtId="0" fontId="12" fillId="14" borderId="0" xfId="0" applyFont="1" applyFill="1" applyAlignment="1">
      <alignment horizontal="left" vertical="center" wrapText="1"/>
    </xf>
    <xf numFmtId="0" fontId="12" fillId="14" borderId="0" xfId="0" applyFont="1" applyFill="1" applyAlignment="1">
      <alignment horizontal="right" vertical="center" wrapText="1"/>
    </xf>
    <xf numFmtId="0" fontId="12" fillId="12" borderId="0" xfId="0" applyFont="1" applyFill="1" applyAlignment="1">
      <alignment horizontal="left" vertical="center" wrapText="1"/>
    </xf>
    <xf numFmtId="0" fontId="12" fillId="12" borderId="0" xfId="0" applyFont="1" applyFill="1" applyAlignment="1">
      <alignment horizontal="right" vertical="center" wrapText="1"/>
    </xf>
    <xf numFmtId="0" fontId="11" fillId="10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left" vertical="center" wrapText="1"/>
    </xf>
    <xf numFmtId="0" fontId="15" fillId="11" borderId="0" xfId="0" applyFont="1" applyFill="1" applyAlignment="1">
      <alignment horizontal="right" vertical="center" wrapText="1"/>
    </xf>
    <xf numFmtId="0" fontId="11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right" vertical="top" wrapText="1"/>
    </xf>
    <xf numFmtId="0" fontId="12" fillId="15" borderId="0" xfId="0" applyFont="1" applyFill="1" applyAlignment="1">
      <alignment horizontal="left" vertical="center" wrapText="1"/>
    </xf>
    <xf numFmtId="0" fontId="12" fillId="15" borderId="0" xfId="0" applyFont="1" applyFill="1" applyAlignment="1">
      <alignment horizontal="right" vertical="center" wrapText="1"/>
    </xf>
    <xf numFmtId="0" fontId="12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right" vertical="center" wrapText="1"/>
    </xf>
    <xf numFmtId="0" fontId="11" fillId="10" borderId="0" xfId="0" applyFont="1" applyFill="1" applyAlignment="1">
      <alignment horizontal="right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3" xfId="0" quotePrefix="1" applyFont="1" applyBorder="1" applyAlignment="1">
      <alignment horizontal="center" wrapText="1"/>
    </xf>
    <xf numFmtId="0" fontId="8" fillId="0" borderId="4" xfId="0" quotePrefix="1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21" fillId="0" borderId="1" xfId="0" quotePrefix="1" applyFont="1" applyBorder="1" applyAlignment="1">
      <alignment horizontal="center" wrapText="1"/>
    </xf>
    <xf numFmtId="0" fontId="21" fillId="0" borderId="2" xfId="0" quotePrefix="1" applyFont="1" applyBorder="1" applyAlignment="1">
      <alignment horizontal="center" wrapText="1"/>
    </xf>
    <xf numFmtId="0" fontId="1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 wrapText="1"/>
    </xf>
    <xf numFmtId="0" fontId="1" fillId="8" borderId="2" xfId="0" quotePrefix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24" fillId="0" borderId="0" xfId="0" quotePrefix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" fontId="12" fillId="10" borderId="0" xfId="0" applyNumberFormat="1" applyFont="1" applyFill="1" applyAlignment="1">
      <alignment horizontal="right" vertical="center" wrapText="1"/>
    </xf>
    <xf numFmtId="10" fontId="12" fillId="10" borderId="0" xfId="0" applyNumberFormat="1" applyFont="1" applyFill="1" applyAlignment="1">
      <alignment horizontal="right" vertical="center" wrapText="1"/>
    </xf>
    <xf numFmtId="0" fontId="22" fillId="10" borderId="0" xfId="0" applyFont="1" applyFill="1" applyAlignment="1" applyProtection="1">
      <alignment wrapText="1"/>
      <protection locked="0"/>
    </xf>
    <xf numFmtId="0" fontId="6" fillId="0" borderId="0" xfId="1" applyFont="1">
      <alignment vertical="top"/>
    </xf>
    <xf numFmtId="0" fontId="6" fillId="9" borderId="0" xfId="1" applyFont="1" applyFill="1">
      <alignment vertical="top"/>
    </xf>
    <xf numFmtId="4" fontId="6" fillId="0" borderId="0" xfId="1" applyNumberFormat="1" applyFont="1" applyFill="1" applyAlignment="1">
      <alignment horizontal="center" vertical="top"/>
    </xf>
    <xf numFmtId="165" fontId="6" fillId="0" borderId="0" xfId="1" applyNumberFormat="1" applyFont="1">
      <alignment vertical="top"/>
    </xf>
    <xf numFmtId="0" fontId="6" fillId="16" borderId="0" xfId="1" applyFont="1" applyFill="1">
      <alignment vertical="top"/>
    </xf>
    <xf numFmtId="4" fontId="6" fillId="0" borderId="0" xfId="1" applyNumberFormat="1" applyFont="1">
      <alignment vertical="top"/>
    </xf>
    <xf numFmtId="4" fontId="6" fillId="0" borderId="1" xfId="1" applyNumberFormat="1" applyFont="1" applyFill="1" applyBorder="1" applyAlignment="1">
      <alignment horizontal="center" vertical="top"/>
    </xf>
    <xf numFmtId="4" fontId="6" fillId="9" borderId="2" xfId="1" applyNumberFormat="1" applyFont="1" applyFill="1" applyBorder="1">
      <alignment vertical="top"/>
    </xf>
    <xf numFmtId="4" fontId="8" fillId="16" borderId="7" xfId="1" applyNumberFormat="1" applyFont="1" applyFill="1" applyBorder="1">
      <alignment vertical="top"/>
    </xf>
    <xf numFmtId="4" fontId="6" fillId="9" borderId="1" xfId="1" applyNumberFormat="1" applyFont="1" applyFill="1" applyBorder="1">
      <alignment vertical="top"/>
    </xf>
    <xf numFmtId="4" fontId="26" fillId="16" borderId="8" xfId="1" applyNumberFormat="1" applyFont="1" applyFill="1" applyBorder="1" applyAlignment="1">
      <alignment vertical="top"/>
    </xf>
    <xf numFmtId="3" fontId="26" fillId="0" borderId="9" xfId="1" applyNumberFormat="1" applyFont="1" applyBorder="1" applyAlignment="1">
      <alignment vertical="top"/>
    </xf>
    <xf numFmtId="0" fontId="26" fillId="0" borderId="9" xfId="1" applyFont="1" applyBorder="1" applyAlignment="1">
      <alignment horizontal="left" vertical="top"/>
    </xf>
    <xf numFmtId="0" fontId="26" fillId="0" borderId="10" xfId="1" applyFont="1" applyBorder="1" applyAlignment="1">
      <alignment vertical="top"/>
    </xf>
    <xf numFmtId="4" fontId="26" fillId="16" borderId="11" xfId="1" applyNumberFormat="1" applyFont="1" applyFill="1" applyBorder="1" applyAlignment="1">
      <alignment vertical="top"/>
    </xf>
    <xf numFmtId="3" fontId="26" fillId="0" borderId="12" xfId="1" applyNumberFormat="1" applyFont="1" applyBorder="1" applyAlignment="1">
      <alignment vertical="top"/>
    </xf>
    <xf numFmtId="0" fontId="26" fillId="0" borderId="12" xfId="1" applyFont="1" applyBorder="1" applyAlignment="1">
      <alignment horizontal="left" vertical="top"/>
    </xf>
    <xf numFmtId="0" fontId="26" fillId="0" borderId="13" xfId="1" applyFont="1" applyBorder="1" applyAlignment="1">
      <alignment vertical="top"/>
    </xf>
    <xf numFmtId="0" fontId="6" fillId="17" borderId="0" xfId="1" applyFont="1" applyFill="1">
      <alignment vertical="top"/>
    </xf>
    <xf numFmtId="4" fontId="8" fillId="17" borderId="1" xfId="1" applyNumberFormat="1" applyFont="1" applyFill="1" applyBorder="1" applyAlignment="1">
      <alignment horizontal="center" vertical="top"/>
    </xf>
    <xf numFmtId="4" fontId="28" fillId="17" borderId="11" xfId="1" applyNumberFormat="1" applyFont="1" applyFill="1" applyBorder="1" applyAlignment="1">
      <alignment vertical="top"/>
    </xf>
    <xf numFmtId="0" fontId="26" fillId="17" borderId="12" xfId="1" applyFont="1" applyFill="1" applyBorder="1" applyAlignment="1">
      <alignment horizontal="left" vertical="top"/>
    </xf>
    <xf numFmtId="4" fontId="28" fillId="17" borderId="12" xfId="1" applyNumberFormat="1" applyFont="1" applyFill="1" applyBorder="1" applyAlignment="1">
      <alignment vertical="top"/>
    </xf>
    <xf numFmtId="4" fontId="28" fillId="17" borderId="13" xfId="1" applyNumberFormat="1" applyFont="1" applyFill="1" applyBorder="1" applyAlignment="1">
      <alignment vertical="top"/>
    </xf>
    <xf numFmtId="0" fontId="28" fillId="17" borderId="12" xfId="1" applyFont="1" applyFill="1" applyBorder="1" applyAlignment="1">
      <alignment vertical="top"/>
    </xf>
    <xf numFmtId="0" fontId="28" fillId="17" borderId="13" xfId="1" applyFont="1" applyFill="1" applyBorder="1" applyAlignment="1">
      <alignment vertical="top"/>
    </xf>
    <xf numFmtId="4" fontId="8" fillId="17" borderId="11" xfId="1" applyNumberFormat="1" applyFont="1" applyFill="1" applyBorder="1">
      <alignment vertical="top"/>
    </xf>
    <xf numFmtId="0" fontId="8" fillId="17" borderId="12" xfId="1" applyFont="1" applyFill="1" applyBorder="1" applyAlignment="1">
      <alignment horizontal="left" vertical="top" wrapText="1"/>
    </xf>
    <xf numFmtId="0" fontId="8" fillId="17" borderId="12" xfId="1" applyFont="1" applyFill="1" applyBorder="1">
      <alignment vertical="top"/>
    </xf>
    <xf numFmtId="0" fontId="8" fillId="17" borderId="13" xfId="1" applyFont="1" applyFill="1" applyBorder="1">
      <alignment vertical="top"/>
    </xf>
    <xf numFmtId="4" fontId="6" fillId="0" borderId="2" xfId="1" applyNumberFormat="1" applyFont="1" applyBorder="1">
      <alignment vertical="top"/>
    </xf>
    <xf numFmtId="4" fontId="6" fillId="0" borderId="1" xfId="1" applyNumberFormat="1" applyFont="1" applyBorder="1">
      <alignment vertical="top"/>
    </xf>
    <xf numFmtId="1" fontId="26" fillId="0" borderId="13" xfId="1" applyNumberFormat="1" applyFont="1" applyBorder="1" applyAlignment="1">
      <alignment horizontal="left" vertical="top"/>
    </xf>
    <xf numFmtId="0" fontId="26" fillId="0" borderId="12" xfId="1" applyFont="1" applyBorder="1" applyAlignment="1">
      <alignment horizontal="left" vertical="top" wrapText="1"/>
    </xf>
    <xf numFmtId="0" fontId="26" fillId="0" borderId="13" xfId="1" applyFont="1" applyBorder="1" applyAlignment="1">
      <alignment horizontal="left" vertical="top"/>
    </xf>
    <xf numFmtId="4" fontId="10" fillId="16" borderId="11" xfId="1" applyNumberFormat="1" applyFont="1" applyFill="1" applyBorder="1">
      <alignment vertical="top"/>
    </xf>
    <xf numFmtId="0" fontId="10" fillId="9" borderId="12" xfId="1" applyNumberFormat="1" applyFont="1" applyFill="1" applyBorder="1">
      <alignment vertical="top"/>
    </xf>
    <xf numFmtId="4" fontId="10" fillId="9" borderId="12" xfId="1" applyNumberFormat="1" applyFont="1" applyFill="1" applyBorder="1" applyAlignment="1">
      <alignment horizontal="left" vertical="top" wrapText="1"/>
    </xf>
    <xf numFmtId="1" fontId="10" fillId="9" borderId="13" xfId="1" applyNumberFormat="1" applyFont="1" applyFill="1" applyBorder="1" applyAlignment="1">
      <alignment horizontal="left" vertical="top"/>
    </xf>
    <xf numFmtId="4" fontId="6" fillId="16" borderId="11" xfId="1" applyNumberFormat="1" applyFont="1" applyFill="1" applyBorder="1">
      <alignment vertical="top"/>
    </xf>
    <xf numFmtId="3" fontId="6" fillId="0" borderId="12" xfId="1" applyNumberFormat="1" applyFont="1" applyFill="1" applyBorder="1">
      <alignment vertical="top"/>
    </xf>
    <xf numFmtId="0" fontId="6" fillId="0" borderId="12" xfId="1" applyFont="1" applyFill="1" applyBorder="1" applyAlignment="1">
      <alignment horizontal="left" vertical="top" wrapText="1"/>
    </xf>
    <xf numFmtId="0" fontId="6" fillId="9" borderId="13" xfId="1" applyFont="1" applyFill="1" applyBorder="1" applyAlignment="1">
      <alignment horizontal="left" vertical="top"/>
    </xf>
    <xf numFmtId="4" fontId="8" fillId="16" borderId="11" xfId="1" applyNumberFormat="1" applyFont="1" applyFill="1" applyBorder="1">
      <alignment vertical="top"/>
    </xf>
    <xf numFmtId="0" fontId="8" fillId="9" borderId="12" xfId="1" applyFont="1" applyFill="1" applyBorder="1" applyAlignment="1">
      <alignment horizontal="left" vertical="top" wrapText="1"/>
    </xf>
    <xf numFmtId="0" fontId="8" fillId="9" borderId="12" xfId="1" applyFont="1" applyFill="1" applyBorder="1">
      <alignment vertical="top"/>
    </xf>
    <xf numFmtId="0" fontId="8" fillId="9" borderId="13" xfId="1" applyFont="1" applyFill="1" applyBorder="1">
      <alignment vertical="top"/>
    </xf>
    <xf numFmtId="3" fontId="6" fillId="9" borderId="12" xfId="1" applyNumberFormat="1" applyFont="1" applyFill="1" applyBorder="1">
      <alignment vertical="top"/>
    </xf>
    <xf numFmtId="0" fontId="6" fillId="0" borderId="12" xfId="1" applyFont="1" applyBorder="1" applyAlignment="1">
      <alignment horizontal="left" vertical="top" wrapText="1"/>
    </xf>
    <xf numFmtId="0" fontId="6" fillId="0" borderId="13" xfId="1" applyFont="1" applyBorder="1">
      <alignment vertical="top"/>
    </xf>
    <xf numFmtId="0" fontId="6" fillId="0" borderId="13" xfId="1" applyFont="1" applyBorder="1" applyAlignment="1">
      <alignment horizontal="left" vertical="top"/>
    </xf>
    <xf numFmtId="4" fontId="6" fillId="0" borderId="2" xfId="1" applyNumberFormat="1" applyFont="1" applyFill="1" applyBorder="1">
      <alignment vertical="top"/>
    </xf>
    <xf numFmtId="4" fontId="6" fillId="0" borderId="1" xfId="1" applyNumberFormat="1" applyFont="1" applyFill="1" applyBorder="1">
      <alignment vertical="top"/>
    </xf>
    <xf numFmtId="4" fontId="6" fillId="0" borderId="11" xfId="1" applyNumberFormat="1" applyFont="1" applyFill="1" applyBorder="1">
      <alignment vertical="top"/>
    </xf>
    <xf numFmtId="0" fontId="6" fillId="0" borderId="13" xfId="1" applyFont="1" applyFill="1" applyBorder="1" applyAlignment="1">
      <alignment horizontal="left" vertical="top"/>
    </xf>
    <xf numFmtId="0" fontId="6" fillId="0" borderId="13" xfId="1" applyFont="1" applyFill="1" applyBorder="1">
      <alignment vertical="top"/>
    </xf>
    <xf numFmtId="0" fontId="6" fillId="9" borderId="12" xfId="1" applyFont="1" applyFill="1" applyBorder="1" applyAlignment="1">
      <alignment horizontal="left" vertical="top" wrapText="1"/>
    </xf>
    <xf numFmtId="0" fontId="6" fillId="9" borderId="13" xfId="1" applyFont="1" applyFill="1" applyBorder="1">
      <alignment vertical="top"/>
    </xf>
    <xf numFmtId="3" fontId="10" fillId="9" borderId="12" xfId="1" applyNumberFormat="1" applyFont="1" applyFill="1" applyBorder="1">
      <alignment vertical="top"/>
    </xf>
    <xf numFmtId="0" fontId="10" fillId="9" borderId="12" xfId="1" applyFont="1" applyFill="1" applyBorder="1" applyAlignment="1">
      <alignment horizontal="left" vertical="top" wrapText="1"/>
    </xf>
    <xf numFmtId="0" fontId="10" fillId="9" borderId="13" xfId="1" applyFont="1" applyFill="1" applyBorder="1">
      <alignment vertical="top"/>
    </xf>
    <xf numFmtId="0" fontId="10" fillId="9" borderId="13" xfId="1" applyFont="1" applyFill="1" applyBorder="1" applyAlignment="1">
      <alignment horizontal="left" vertical="top"/>
    </xf>
    <xf numFmtId="0" fontId="10" fillId="0" borderId="12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left" vertical="top"/>
    </xf>
    <xf numFmtId="4" fontId="8" fillId="17" borderId="7" xfId="1" applyNumberFormat="1" applyFont="1" applyFill="1" applyBorder="1">
      <alignment vertical="top"/>
    </xf>
    <xf numFmtId="0" fontId="8" fillId="17" borderId="14" xfId="1" applyFont="1" applyFill="1" applyBorder="1" applyAlignment="1">
      <alignment horizontal="left" vertical="top" wrapText="1"/>
    </xf>
    <xf numFmtId="0" fontId="8" fillId="17" borderId="14" xfId="1" applyFont="1" applyFill="1" applyBorder="1">
      <alignment vertical="top"/>
    </xf>
    <xf numFmtId="0" fontId="8" fillId="17" borderId="15" xfId="1" applyFont="1" applyFill="1" applyBorder="1">
      <alignment vertical="top"/>
    </xf>
    <xf numFmtId="4" fontId="8" fillId="18" borderId="0" xfId="1" applyNumberFormat="1" applyFont="1" applyFill="1" applyAlignment="1">
      <alignment horizontal="center" vertical="center"/>
    </xf>
    <xf numFmtId="0" fontId="8" fillId="18" borderId="1" xfId="1" applyFont="1" applyFill="1" applyBorder="1" applyAlignment="1">
      <alignment horizontal="center" vertical="center" wrapText="1"/>
    </xf>
    <xf numFmtId="165" fontId="8" fillId="18" borderId="2" xfId="1" applyNumberFormat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top" wrapText="1"/>
    </xf>
    <xf numFmtId="0" fontId="8" fillId="19" borderId="1" xfId="1" applyFont="1" applyFill="1" applyBorder="1" applyAlignment="1">
      <alignment horizontal="center" vertical="top" wrapText="1"/>
    </xf>
    <xf numFmtId="0" fontId="6" fillId="0" borderId="0" xfId="1">
      <alignment vertical="top"/>
    </xf>
    <xf numFmtId="4" fontId="6" fillId="0" borderId="0" xfId="1" applyNumberFormat="1">
      <alignment vertical="top"/>
    </xf>
    <xf numFmtId="4" fontId="8" fillId="0" borderId="0" xfId="1" applyNumberFormat="1" applyFont="1">
      <alignment vertical="top"/>
    </xf>
    <xf numFmtId="2" fontId="6" fillId="0" borderId="1" xfId="1" applyNumberFormat="1" applyBorder="1" applyAlignment="1">
      <alignment horizontal="center" vertical="top"/>
    </xf>
    <xf numFmtId="4" fontId="31" fillId="9" borderId="2" xfId="1" applyNumberFormat="1" applyFont="1" applyFill="1" applyBorder="1">
      <alignment vertical="top"/>
    </xf>
    <xf numFmtId="4" fontId="31" fillId="9" borderId="1" xfId="1" applyNumberFormat="1" applyFont="1" applyFill="1" applyBorder="1">
      <alignment vertical="top"/>
    </xf>
    <xf numFmtId="0" fontId="6" fillId="0" borderId="1" xfId="1" applyBorder="1" applyAlignment="1"/>
    <xf numFmtId="0" fontId="6" fillId="0" borderId="1" xfId="2" applyBorder="1" applyAlignment="1">
      <alignment horizontal="center" vertical="top"/>
    </xf>
    <xf numFmtId="0" fontId="6" fillId="0" borderId="1" xfId="2" applyBorder="1" applyAlignment="1">
      <alignment horizontal="left" vertical="top" wrapText="1"/>
    </xf>
    <xf numFmtId="4" fontId="31" fillId="9" borderId="0" xfId="1" applyNumberFormat="1" applyFont="1" applyFill="1" applyBorder="1">
      <alignment vertical="top"/>
    </xf>
    <xf numFmtId="0" fontId="6" fillId="0" borderId="0" xfId="1" applyBorder="1">
      <alignment vertical="top"/>
    </xf>
    <xf numFmtId="4" fontId="31" fillId="19" borderId="2" xfId="1" applyNumberFormat="1" applyFont="1" applyFill="1" applyBorder="1">
      <alignment vertical="top"/>
    </xf>
    <xf numFmtId="4" fontId="31" fillId="19" borderId="1" xfId="1" applyNumberFormat="1" applyFont="1" applyFill="1" applyBorder="1">
      <alignment vertical="top"/>
    </xf>
    <xf numFmtId="0" fontId="6" fillId="19" borderId="1" xfId="1" applyFill="1" applyBorder="1" applyAlignment="1"/>
    <xf numFmtId="0" fontId="6" fillId="19" borderId="1" xfId="2" applyFill="1" applyBorder="1" applyAlignment="1">
      <alignment horizontal="center" vertical="top"/>
    </xf>
    <xf numFmtId="0" fontId="6" fillId="19" borderId="1" xfId="2" applyFill="1" applyBorder="1" applyAlignment="1">
      <alignment horizontal="left" vertical="top" wrapText="1"/>
    </xf>
    <xf numFmtId="0" fontId="6" fillId="0" borderId="1" xfId="1" applyFont="1" applyBorder="1" applyAlignment="1"/>
    <xf numFmtId="4" fontId="31" fillId="9" borderId="16" xfId="1" applyNumberFormat="1" applyFont="1" applyFill="1" applyBorder="1">
      <alignment vertical="top"/>
    </xf>
    <xf numFmtId="4" fontId="31" fillId="0" borderId="1" xfId="1" applyNumberFormat="1" applyFont="1" applyFill="1" applyBorder="1">
      <alignment vertical="top"/>
    </xf>
    <xf numFmtId="2" fontId="8" fillId="20" borderId="1" xfId="1" applyNumberFormat="1" applyFont="1" applyFill="1" applyBorder="1" applyAlignment="1">
      <alignment horizontal="center" vertical="top"/>
    </xf>
    <xf numFmtId="4" fontId="8" fillId="20" borderId="17" xfId="1" applyNumberFormat="1" applyFont="1" applyFill="1" applyBorder="1">
      <alignment vertical="top"/>
    </xf>
    <xf numFmtId="4" fontId="8" fillId="20" borderId="18" xfId="1" applyNumberFormat="1" applyFont="1" applyFill="1" applyBorder="1">
      <alignment vertical="top"/>
    </xf>
    <xf numFmtId="4" fontId="8" fillId="20" borderId="19" xfId="1" applyNumberFormat="1" applyFont="1" applyFill="1" applyBorder="1">
      <alignment vertical="top"/>
    </xf>
    <xf numFmtId="0" fontId="32" fillId="0" borderId="0" xfId="1" applyFont="1" applyAlignment="1"/>
    <xf numFmtId="0" fontId="33" fillId="20" borderId="0" xfId="1" applyFont="1" applyFill="1" applyAlignment="1">
      <alignment vertical="center"/>
    </xf>
    <xf numFmtId="0" fontId="33" fillId="21" borderId="0" xfId="1" applyFont="1" applyFill="1" applyBorder="1" applyAlignment="1">
      <alignment horizontal="center" vertical="center" wrapText="1"/>
    </xf>
    <xf numFmtId="0" fontId="33" fillId="21" borderId="1" xfId="1" applyFont="1" applyFill="1" applyBorder="1" applyAlignment="1">
      <alignment horizontal="center" vertical="center" wrapText="1"/>
    </xf>
    <xf numFmtId="0" fontId="33" fillId="21" borderId="1" xfId="1" applyFont="1" applyFill="1" applyBorder="1" applyAlignment="1">
      <alignment horizontal="center" vertical="top" wrapText="1"/>
    </xf>
  </cellXfs>
  <cellStyles count="3">
    <cellStyle name="Normal 2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rsenje_Financijskog_plana_za_2023._godinu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NOVA KONTA"/>
      <sheetName val="List1"/>
      <sheetName val="IZVORI FINANCIRANJA"/>
      <sheetName val="Računski plan"/>
    </sheetNames>
    <sheetDataSet>
      <sheetData sheetId="0" refreshError="1"/>
      <sheetData sheetId="1" refreshError="1"/>
      <sheetData sheetId="2" refreshError="1"/>
      <sheetData sheetId="3">
        <row r="2">
          <cell r="A2">
            <v>0</v>
          </cell>
          <cell r="B2" t="str">
            <v>Nema izvora financiranja</v>
          </cell>
        </row>
        <row r="3">
          <cell r="A3">
            <v>1</v>
          </cell>
          <cell r="B3" t="str">
            <v>Opći prihodi i primici</v>
          </cell>
        </row>
        <row r="4">
          <cell r="A4">
            <v>11</v>
          </cell>
          <cell r="B4" t="str">
            <v>Opći prihodi i primici (nenamjenski) - gradska sredstva</v>
          </cell>
        </row>
        <row r="5">
          <cell r="A5">
            <v>12</v>
          </cell>
          <cell r="B5" t="str">
            <v>Decentralizirana funckija - osnovno školstvo</v>
          </cell>
        </row>
        <row r="6">
          <cell r="A6">
            <v>13</v>
          </cell>
          <cell r="B6" t="str">
            <v>Decentralizirana funkcija - vatrogastvo</v>
          </cell>
        </row>
        <row r="7">
          <cell r="A7">
            <v>2</v>
          </cell>
          <cell r="B7" t="str">
            <v>Vlastiti prihodi</v>
          </cell>
        </row>
        <row r="8">
          <cell r="A8">
            <v>21</v>
          </cell>
          <cell r="B8" t="str">
            <v>Vlastiti prihodi proračunskih korisnika</v>
          </cell>
        </row>
        <row r="9">
          <cell r="A9">
            <v>3</v>
          </cell>
          <cell r="B9" t="str">
            <v>Prihodi za posebne namjene</v>
          </cell>
        </row>
        <row r="10">
          <cell r="A10">
            <v>31</v>
          </cell>
          <cell r="B10" t="str">
            <v>Komunalna naknada</v>
          </cell>
        </row>
        <row r="11">
          <cell r="A11">
            <v>32</v>
          </cell>
          <cell r="B11" t="str">
            <v>Komunalni doprinos</v>
          </cell>
        </row>
        <row r="12">
          <cell r="A12">
            <v>33</v>
          </cell>
          <cell r="B12" t="str">
            <v>Spomenička renta</v>
          </cell>
        </row>
        <row r="13">
          <cell r="A13">
            <v>34</v>
          </cell>
          <cell r="B13" t="str">
            <v>Prihodi od poljoprivrivrednog zemljišta</v>
          </cell>
        </row>
        <row r="14">
          <cell r="A14">
            <v>35</v>
          </cell>
          <cell r="B14" t="str">
            <v>Prihodi od sufinanciranja građana / vodni doprinos</v>
          </cell>
        </row>
        <row r="15">
          <cell r="A15">
            <v>36</v>
          </cell>
          <cell r="B15" t="str">
            <v>Prihodi za posebne namjene</v>
          </cell>
        </row>
        <row r="16">
          <cell r="A16">
            <v>37</v>
          </cell>
          <cell r="B16" t="str">
            <v>Prihodi mjesne samouprave</v>
          </cell>
        </row>
        <row r="17">
          <cell r="A17">
            <v>38</v>
          </cell>
          <cell r="B17" t="str">
            <v>Prihodi od boravišne pristojbe</v>
          </cell>
        </row>
        <row r="18">
          <cell r="A18">
            <v>39</v>
          </cell>
          <cell r="B18" t="str">
            <v>Prihodi po posebnim ugovorima - VIP / Naknada za odlaganje</v>
          </cell>
        </row>
        <row r="19">
          <cell r="A19">
            <v>4</v>
          </cell>
          <cell r="B19" t="str">
            <v>Pomoći</v>
          </cell>
        </row>
        <row r="20">
          <cell r="A20">
            <v>41</v>
          </cell>
          <cell r="B20" t="str">
            <v>Tekuće pomoći iz državnog proračuna</v>
          </cell>
        </row>
        <row r="21">
          <cell r="A21">
            <v>42</v>
          </cell>
          <cell r="B21" t="str">
            <v>Tekuće pomoći iz županijskog proračuna</v>
          </cell>
        </row>
        <row r="22">
          <cell r="A22">
            <v>43</v>
          </cell>
          <cell r="B22" t="str">
            <v>Kapitalne pomoći iz državnog proračuna</v>
          </cell>
        </row>
        <row r="23">
          <cell r="A23">
            <v>44</v>
          </cell>
          <cell r="B23" t="str">
            <v>Kapitalne pomoći iz županijskog proračuna</v>
          </cell>
        </row>
        <row r="24">
          <cell r="A24">
            <v>45</v>
          </cell>
          <cell r="B24" t="str">
            <v>Kapitalne pomoći od izvanproračunskih korisnika</v>
          </cell>
        </row>
        <row r="25">
          <cell r="A25">
            <v>46</v>
          </cell>
          <cell r="B25" t="str">
            <v>Tekuće pomoći iz općinskog proračuna</v>
          </cell>
        </row>
        <row r="26">
          <cell r="A26">
            <v>47</v>
          </cell>
          <cell r="B26" t="str">
            <v>Pomoći</v>
          </cell>
        </row>
        <row r="27">
          <cell r="A27">
            <v>48</v>
          </cell>
          <cell r="B27" t="str">
            <v>Kapitalne pomoći od međunarodnih organizacija</v>
          </cell>
        </row>
        <row r="28">
          <cell r="A28">
            <v>5</v>
          </cell>
          <cell r="B28" t="str">
            <v>Donacije</v>
          </cell>
        </row>
        <row r="29">
          <cell r="A29">
            <v>51</v>
          </cell>
          <cell r="B29" t="str">
            <v>Donacije</v>
          </cell>
        </row>
        <row r="30">
          <cell r="A30">
            <v>52</v>
          </cell>
          <cell r="B30" t="str">
            <v>Kapitalne donacije</v>
          </cell>
        </row>
        <row r="31">
          <cell r="A31">
            <v>53</v>
          </cell>
          <cell r="B31" t="str">
            <v>Pomoći iz državnog proračuna temeljem prijenosa EU sredstava</v>
          </cell>
        </row>
        <row r="32">
          <cell r="A32">
            <v>54</v>
          </cell>
          <cell r="B32" t="str">
            <v>Fond</v>
          </cell>
        </row>
        <row r="33">
          <cell r="A33">
            <v>6</v>
          </cell>
          <cell r="B33" t="str">
            <v>Prihodi od nefinacijske imovine i nadoknade štete s osnova</v>
          </cell>
        </row>
        <row r="34">
          <cell r="A34">
            <v>61</v>
          </cell>
          <cell r="B34" t="str">
            <v>Prodaja građevinskog zemljišta</v>
          </cell>
        </row>
        <row r="35">
          <cell r="A35">
            <v>62</v>
          </cell>
          <cell r="B35" t="str">
            <v>Prodaja građevinskog zemljišta-zone/unaprijeđenje gospodarstva</v>
          </cell>
        </row>
        <row r="36">
          <cell r="A36">
            <v>63</v>
          </cell>
          <cell r="B36" t="str">
            <v>Prodaja stanova</v>
          </cell>
        </row>
        <row r="37">
          <cell r="A37">
            <v>7</v>
          </cell>
          <cell r="B37" t="str">
            <v>Namjenski primici od zaduživanja</v>
          </cell>
        </row>
        <row r="38">
          <cell r="A38">
            <v>71</v>
          </cell>
          <cell r="B38" t="str">
            <v>Sredstva iz kredita</v>
          </cell>
        </row>
        <row r="39">
          <cell r="A39">
            <v>8</v>
          </cell>
          <cell r="B39" t="str">
            <v>Štete</v>
          </cell>
        </row>
        <row r="40">
          <cell r="A40">
            <v>81</v>
          </cell>
          <cell r="B40" t="str">
            <v>Štete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tabSelected="1" workbookViewId="0">
      <selection activeCell="I25" sqref="I25"/>
    </sheetView>
  </sheetViews>
  <sheetFormatPr defaultRowHeight="15"/>
  <cols>
    <col min="6" max="10" width="25.28515625" customWidth="1"/>
    <col min="11" max="12" width="15.7109375" customWidth="1"/>
  </cols>
  <sheetData>
    <row r="1" spans="2:21" ht="15.75">
      <c r="B1" s="58" t="s">
        <v>647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21" ht="18">
      <c r="B2" s="3"/>
      <c r="C2" s="3"/>
      <c r="D2" s="3"/>
      <c r="E2" s="3"/>
      <c r="F2" s="3"/>
      <c r="G2" s="3"/>
      <c r="H2" s="3"/>
      <c r="I2" s="3"/>
      <c r="J2" s="3"/>
      <c r="K2" s="3"/>
    </row>
    <row r="3" spans="2:21" ht="15.75">
      <c r="B3" s="58" t="s">
        <v>648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21" ht="18">
      <c r="B4" s="117"/>
      <c r="C4" s="117"/>
      <c r="D4" s="117"/>
      <c r="E4" s="3"/>
      <c r="F4" s="3"/>
      <c r="G4" s="3"/>
      <c r="H4" s="3"/>
      <c r="I4" s="3"/>
      <c r="J4" s="4"/>
      <c r="K4" s="4"/>
    </row>
    <row r="5" spans="2:21" ht="15.75">
      <c r="B5" s="58" t="s">
        <v>649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21" ht="15.75">
      <c r="B6" s="5"/>
      <c r="C6" s="34"/>
      <c r="D6" s="34"/>
      <c r="E6" s="34"/>
      <c r="F6" s="34"/>
      <c r="G6" s="34"/>
      <c r="H6" s="34"/>
      <c r="I6" s="34"/>
      <c r="J6" s="34"/>
      <c r="K6" s="34"/>
    </row>
    <row r="7" spans="2:21">
      <c r="B7" s="118" t="s">
        <v>650</v>
      </c>
      <c r="C7" s="118"/>
      <c r="D7" s="118"/>
      <c r="E7" s="118"/>
      <c r="F7" s="118"/>
      <c r="G7" s="35"/>
      <c r="H7" s="35"/>
      <c r="I7" s="35"/>
      <c r="J7" s="35"/>
      <c r="K7" s="36"/>
    </row>
    <row r="8" spans="2:21" ht="25.5">
      <c r="B8" s="114" t="s">
        <v>155</v>
      </c>
      <c r="C8" s="115"/>
      <c r="D8" s="115"/>
      <c r="E8" s="115"/>
      <c r="F8" s="116"/>
      <c r="G8" s="37" t="s">
        <v>156</v>
      </c>
      <c r="H8" s="38" t="s">
        <v>157</v>
      </c>
      <c r="I8" s="38" t="s">
        <v>158</v>
      </c>
      <c r="J8" s="37" t="s">
        <v>159</v>
      </c>
      <c r="K8" s="38" t="s">
        <v>160</v>
      </c>
      <c r="L8" s="38" t="s">
        <v>161</v>
      </c>
    </row>
    <row r="9" spans="2:21">
      <c r="B9" s="121">
        <v>1</v>
      </c>
      <c r="C9" s="121"/>
      <c r="D9" s="121"/>
      <c r="E9" s="121"/>
      <c r="F9" s="122"/>
      <c r="G9" s="39">
        <v>2</v>
      </c>
      <c r="H9" s="40">
        <v>3</v>
      </c>
      <c r="I9" s="40">
        <v>4</v>
      </c>
      <c r="J9" s="40">
        <v>5</v>
      </c>
      <c r="K9" s="40" t="s">
        <v>162</v>
      </c>
      <c r="L9" s="40" t="s">
        <v>163</v>
      </c>
      <c r="M9" s="41"/>
      <c r="N9" s="41"/>
    </row>
    <row r="10" spans="2:21">
      <c r="B10" s="123" t="s">
        <v>651</v>
      </c>
      <c r="C10" s="124"/>
      <c r="D10" s="124"/>
      <c r="E10" s="124"/>
      <c r="F10" s="125"/>
      <c r="G10" s="43">
        <f>G11</f>
        <v>578117.27</v>
      </c>
      <c r="H10" s="43">
        <f>H11</f>
        <v>1553890</v>
      </c>
      <c r="I10" s="43">
        <f>I11</f>
        <v>1774763.26</v>
      </c>
      <c r="J10" s="43">
        <f>J11</f>
        <v>737546.94</v>
      </c>
      <c r="K10" s="43">
        <f>(J10/G10)*100</f>
        <v>127.57739273210088</v>
      </c>
      <c r="L10" s="43">
        <f>(J10/I10)*100</f>
        <v>41.557482996351858</v>
      </c>
    </row>
    <row r="11" spans="2:21">
      <c r="B11" s="119" t="s">
        <v>652</v>
      </c>
      <c r="C11" s="120"/>
      <c r="D11" s="120"/>
      <c r="E11" s="120"/>
      <c r="F11" s="126"/>
      <c r="G11" s="44">
        <v>578117.27</v>
      </c>
      <c r="H11" s="44">
        <f>H14+H15-H24</f>
        <v>1553890</v>
      </c>
      <c r="I11" s="44">
        <f>I14+I15-I24</f>
        <v>1774763.26</v>
      </c>
      <c r="J11" s="44">
        <v>737546.94</v>
      </c>
      <c r="K11" s="44">
        <f>K10</f>
        <v>127.57739273210088</v>
      </c>
      <c r="L11" s="44">
        <f>L10</f>
        <v>41.557482996351858</v>
      </c>
    </row>
    <row r="12" spans="2:21">
      <c r="B12" s="127" t="s">
        <v>653</v>
      </c>
      <c r="C12" s="126"/>
      <c r="D12" s="126"/>
      <c r="E12" s="126"/>
      <c r="F12" s="126"/>
      <c r="G12" s="44"/>
      <c r="H12" s="44"/>
      <c r="I12" s="44"/>
      <c r="J12" s="44"/>
      <c r="K12" s="44"/>
      <c r="L12" s="44"/>
    </row>
    <row r="13" spans="2:21">
      <c r="B13" s="45" t="s">
        <v>654</v>
      </c>
      <c r="C13" s="42"/>
      <c r="D13" s="42"/>
      <c r="E13" s="42"/>
      <c r="F13" s="42"/>
      <c r="G13" s="43">
        <f>G14+G15</f>
        <v>602826.15</v>
      </c>
      <c r="H13" s="43">
        <f>H14+H15</f>
        <v>1565890</v>
      </c>
      <c r="I13" s="43">
        <f>I14+I15</f>
        <v>1798185.18</v>
      </c>
      <c r="J13" s="43">
        <f>J14+J15</f>
        <v>724318.13</v>
      </c>
      <c r="K13" s="43">
        <f>(J13/G13)*100</f>
        <v>120.15373420678581</v>
      </c>
      <c r="L13" s="43">
        <f>(J13/I13)*100</f>
        <v>40.280508262224693</v>
      </c>
    </row>
    <row r="14" spans="2:21">
      <c r="B14" s="128" t="s">
        <v>655</v>
      </c>
      <c r="C14" s="120"/>
      <c r="D14" s="120"/>
      <c r="E14" s="120"/>
      <c r="F14" s="120"/>
      <c r="G14" s="44">
        <v>600462.02</v>
      </c>
      <c r="H14" s="44">
        <v>1435660</v>
      </c>
      <c r="I14" s="44">
        <v>1671999.01</v>
      </c>
      <c r="J14" s="44">
        <v>693775.84</v>
      </c>
      <c r="K14" s="44">
        <f>K13</f>
        <v>120.15373420678581</v>
      </c>
      <c r="L14" s="44">
        <f>L13</f>
        <v>40.280508262224693</v>
      </c>
    </row>
    <row r="15" spans="2:21">
      <c r="B15" s="127" t="s">
        <v>656</v>
      </c>
      <c r="C15" s="126"/>
      <c r="D15" s="126"/>
      <c r="E15" s="126"/>
      <c r="F15" s="126"/>
      <c r="G15" s="44">
        <v>2364.13</v>
      </c>
      <c r="H15" s="44">
        <v>130230</v>
      </c>
      <c r="I15" s="44">
        <v>126186.17</v>
      </c>
      <c r="J15" s="44">
        <v>30542.29</v>
      </c>
      <c r="K15" s="46"/>
      <c r="L15" s="46"/>
      <c r="N15" s="113"/>
      <c r="O15" s="113"/>
      <c r="P15" s="32"/>
      <c r="Q15" s="113"/>
      <c r="R15" s="113"/>
      <c r="S15" s="113" t="s">
        <v>600</v>
      </c>
      <c r="T15" s="113"/>
      <c r="U15" s="113"/>
    </row>
    <row r="16" spans="2:21">
      <c r="B16" s="129" t="s">
        <v>657</v>
      </c>
      <c r="C16" s="124"/>
      <c r="D16" s="124"/>
      <c r="E16" s="124"/>
      <c r="F16" s="124"/>
      <c r="G16" s="43">
        <f>G10-G13</f>
        <v>-24708.880000000005</v>
      </c>
      <c r="H16" s="43">
        <f>H10-H13</f>
        <v>-12000</v>
      </c>
      <c r="I16" s="43">
        <f>I10-I13</f>
        <v>-23421.919999999925</v>
      </c>
      <c r="J16" s="43">
        <f>J10-J13</f>
        <v>13228.809999999939</v>
      </c>
      <c r="K16" s="43">
        <f>(J16/G16)*100</f>
        <v>-53.538687305939959</v>
      </c>
      <c r="L16" s="43"/>
    </row>
    <row r="17" spans="2:12" ht="18">
      <c r="B17" s="3"/>
      <c r="C17" s="47"/>
      <c r="D17" s="47"/>
      <c r="E17" s="47"/>
      <c r="F17" s="47"/>
      <c r="G17" s="48"/>
      <c r="H17" s="48"/>
      <c r="I17" s="49"/>
      <c r="J17" s="49"/>
      <c r="K17" s="49"/>
      <c r="L17" s="49"/>
    </row>
    <row r="18" spans="2:12" ht="18">
      <c r="B18" s="118" t="s">
        <v>658</v>
      </c>
      <c r="C18" s="118"/>
      <c r="D18" s="118"/>
      <c r="E18" s="118"/>
      <c r="F18" s="118"/>
      <c r="G18" s="47"/>
      <c r="H18" s="47"/>
      <c r="I18" s="50"/>
      <c r="J18" s="50"/>
      <c r="K18" s="50"/>
      <c r="L18" s="50"/>
    </row>
    <row r="19" spans="2:12" ht="25.5">
      <c r="B19" s="114" t="s">
        <v>155</v>
      </c>
      <c r="C19" s="115"/>
      <c r="D19" s="115"/>
      <c r="E19" s="115"/>
      <c r="F19" s="116"/>
      <c r="G19" s="37" t="s">
        <v>156</v>
      </c>
      <c r="H19" s="38" t="s">
        <v>157</v>
      </c>
      <c r="I19" s="38" t="s">
        <v>158</v>
      </c>
      <c r="J19" s="37" t="s">
        <v>159</v>
      </c>
      <c r="K19" s="38" t="s">
        <v>160</v>
      </c>
      <c r="L19" s="38" t="s">
        <v>161</v>
      </c>
    </row>
    <row r="20" spans="2:12">
      <c r="B20" s="121">
        <v>1</v>
      </c>
      <c r="C20" s="121"/>
      <c r="D20" s="121"/>
      <c r="E20" s="121"/>
      <c r="F20" s="122"/>
      <c r="G20" s="39">
        <v>2</v>
      </c>
      <c r="H20" s="40">
        <v>3</v>
      </c>
      <c r="I20" s="40">
        <v>4</v>
      </c>
      <c r="J20" s="40">
        <v>5</v>
      </c>
      <c r="K20" s="40" t="s">
        <v>162</v>
      </c>
      <c r="L20" s="40" t="s">
        <v>163</v>
      </c>
    </row>
    <row r="21" spans="2:12">
      <c r="B21" s="119" t="s">
        <v>659</v>
      </c>
      <c r="C21" s="130"/>
      <c r="D21" s="130"/>
      <c r="E21" s="130"/>
      <c r="F21" s="131"/>
      <c r="G21" s="44"/>
      <c r="H21" s="44"/>
      <c r="I21" s="44">
        <v>0</v>
      </c>
      <c r="J21" s="44"/>
      <c r="K21" s="44"/>
      <c r="L21" s="44"/>
    </row>
    <row r="22" spans="2:12">
      <c r="B22" s="119" t="s">
        <v>660</v>
      </c>
      <c r="C22" s="120"/>
      <c r="D22" s="120"/>
      <c r="E22" s="120"/>
      <c r="F22" s="120"/>
      <c r="G22" s="44"/>
      <c r="H22" s="44"/>
      <c r="I22" s="44">
        <v>0</v>
      </c>
      <c r="J22" s="44"/>
      <c r="K22" s="44"/>
      <c r="L22" s="44"/>
    </row>
    <row r="23" spans="2:12">
      <c r="B23" s="134" t="s">
        <v>661</v>
      </c>
      <c r="C23" s="135"/>
      <c r="D23" s="135"/>
      <c r="E23" s="135"/>
      <c r="F23" s="136"/>
      <c r="G23" s="43"/>
      <c r="H23" s="43"/>
      <c r="I23" s="43">
        <v>0</v>
      </c>
      <c r="J23" s="43"/>
      <c r="K23" s="43"/>
      <c r="L23" s="43"/>
    </row>
    <row r="24" spans="2:12">
      <c r="B24" s="134" t="s">
        <v>662</v>
      </c>
      <c r="C24" s="135"/>
      <c r="D24" s="135"/>
      <c r="E24" s="135"/>
      <c r="F24" s="136"/>
      <c r="G24" s="43"/>
      <c r="H24" s="43">
        <v>12000</v>
      </c>
      <c r="I24" s="43">
        <v>23421.919999999998</v>
      </c>
      <c r="J24" s="43"/>
      <c r="K24" s="43"/>
      <c r="L24" s="43"/>
    </row>
    <row r="25" spans="2:12">
      <c r="B25" s="129" t="s">
        <v>663</v>
      </c>
      <c r="C25" s="124"/>
      <c r="D25" s="124"/>
      <c r="E25" s="124"/>
      <c r="F25" s="124"/>
      <c r="G25" s="43"/>
      <c r="H25" s="43"/>
      <c r="I25" s="43">
        <v>0</v>
      </c>
      <c r="J25" s="43"/>
      <c r="K25" s="43"/>
      <c r="L25" s="43"/>
    </row>
    <row r="26" spans="2:12" ht="15.75">
      <c r="B26" s="51"/>
      <c r="C26" s="52"/>
      <c r="D26" s="52"/>
      <c r="E26" s="52"/>
      <c r="F26" s="52"/>
      <c r="G26" s="53"/>
      <c r="H26" s="53"/>
      <c r="I26" s="53"/>
      <c r="J26" s="53"/>
      <c r="K26" s="53"/>
    </row>
    <row r="27" spans="2:12" ht="15.75">
      <c r="B27" s="137" t="s">
        <v>664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5.75">
      <c r="B28" s="51"/>
      <c r="C28" s="52"/>
      <c r="D28" s="52"/>
      <c r="E28" s="52"/>
      <c r="F28" s="52"/>
      <c r="G28" s="53"/>
      <c r="H28" s="53"/>
      <c r="I28" s="53"/>
      <c r="J28" s="53"/>
      <c r="K28" s="53"/>
    </row>
    <row r="29" spans="2:12">
      <c r="B29" s="138" t="s">
        <v>665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2:12"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2:12">
      <c r="B31" s="138" t="s">
        <v>666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</row>
    <row r="32" spans="2:12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2:12"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2:12">
      <c r="B34" s="133" t="s">
        <v>667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2:1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</sheetData>
  <mergeCells count="30">
    <mergeCell ref="B33:F33"/>
    <mergeCell ref="G33:K33"/>
    <mergeCell ref="B34:L35"/>
    <mergeCell ref="B23:F23"/>
    <mergeCell ref="B24:F24"/>
    <mergeCell ref="B25:F25"/>
    <mergeCell ref="B27:L27"/>
    <mergeCell ref="B29:L29"/>
    <mergeCell ref="B31:L32"/>
    <mergeCell ref="B22:F22"/>
    <mergeCell ref="B9:F9"/>
    <mergeCell ref="B10:F10"/>
    <mergeCell ref="B11:F11"/>
    <mergeCell ref="B12:F12"/>
    <mergeCell ref="B14:F14"/>
    <mergeCell ref="B15:F15"/>
    <mergeCell ref="B16:F16"/>
    <mergeCell ref="B18:F18"/>
    <mergeCell ref="B19:F19"/>
    <mergeCell ref="B20:F20"/>
    <mergeCell ref="B21:F21"/>
    <mergeCell ref="B8:F8"/>
    <mergeCell ref="N15:O15"/>
    <mergeCell ref="Q15:R15"/>
    <mergeCell ref="S15:U15"/>
    <mergeCell ref="B1:L1"/>
    <mergeCell ref="B3:L3"/>
    <mergeCell ref="B4:D4"/>
    <mergeCell ref="B5:L5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workbookViewId="0">
      <selection activeCell="S23" sqref="S23"/>
    </sheetView>
  </sheetViews>
  <sheetFormatPr defaultRowHeight="15"/>
  <cols>
    <col min="1" max="1" width="3.28515625" customWidth="1"/>
    <col min="2" max="2" width="0.140625" customWidth="1"/>
    <col min="3" max="3" width="14.85546875" customWidth="1"/>
    <col min="4" max="4" width="22" customWidth="1"/>
    <col min="5" max="5" width="6.140625" customWidth="1"/>
    <col min="6" max="6" width="21" customWidth="1"/>
    <col min="7" max="7" width="11.7109375" customWidth="1"/>
    <col min="8" max="8" width="9.28515625" customWidth="1"/>
    <col min="9" max="9" width="3.28515625" customWidth="1"/>
    <col min="10" max="10" width="12.7109375" customWidth="1"/>
    <col min="11" max="11" width="11.28515625" customWidth="1"/>
    <col min="12" max="12" width="1.28515625" customWidth="1"/>
    <col min="13" max="13" width="10.28515625" customWidth="1"/>
    <col min="14" max="14" width="0.28515625" customWidth="1"/>
    <col min="15" max="15" width="2" customWidth="1"/>
    <col min="16" max="16" width="9" customWidth="1"/>
    <col min="17" max="17" width="3.28515625" customWidth="1"/>
  </cols>
  <sheetData>
    <row r="1" spans="1:17" ht="20.10000000000000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" customHeight="1">
      <c r="A2" s="58" t="s">
        <v>648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08"/>
      <c r="M2" s="108"/>
      <c r="N2" s="23"/>
      <c r="O2" s="105"/>
      <c r="P2" s="105"/>
      <c r="Q2" s="23"/>
    </row>
    <row r="3" spans="1:17" ht="12" customHeight="1">
      <c r="A3" s="3"/>
      <c r="B3" s="3"/>
      <c r="C3" s="3"/>
      <c r="D3" s="3"/>
      <c r="E3" s="3"/>
      <c r="F3" s="3"/>
      <c r="G3" s="3"/>
      <c r="H3" s="3"/>
      <c r="I3" s="4"/>
      <c r="J3" s="4"/>
      <c r="L3" s="108"/>
      <c r="M3" s="108"/>
      <c r="N3" s="23"/>
      <c r="O3" s="105"/>
      <c r="P3" s="105"/>
      <c r="Q3" s="23"/>
    </row>
    <row r="4" spans="1:17" ht="12" customHeight="1">
      <c r="A4" s="58" t="s">
        <v>670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3"/>
      <c r="M4" s="23"/>
      <c r="N4" s="23"/>
      <c r="O4" s="23"/>
      <c r="P4" s="23"/>
      <c r="Q4" s="23"/>
    </row>
    <row r="5" spans="1:17" ht="12" customHeight="1">
      <c r="A5" s="3"/>
      <c r="B5" s="3"/>
      <c r="C5" s="3"/>
      <c r="D5" s="3"/>
      <c r="E5" s="3"/>
      <c r="F5" s="3"/>
      <c r="G5" s="3"/>
      <c r="H5" s="3"/>
      <c r="I5" s="4"/>
      <c r="J5" s="4"/>
      <c r="L5" s="23"/>
      <c r="M5" s="23"/>
      <c r="N5" s="23"/>
      <c r="O5" s="23"/>
      <c r="P5" s="23"/>
      <c r="Q5" s="23"/>
    </row>
    <row r="6" spans="1:17" ht="12" customHeight="1">
      <c r="A6" s="58" t="s">
        <v>671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23"/>
      <c r="M6" s="23"/>
      <c r="N6" s="23"/>
      <c r="O6" s="23"/>
      <c r="P6" s="23"/>
      <c r="Q6" s="23"/>
    </row>
    <row r="7" spans="1:17" ht="3.9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20.100000000000001" customHeight="1">
      <c r="A8" s="23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23"/>
    </row>
    <row r="9" spans="1:17" ht="15.95" customHeight="1">
      <c r="A9" s="2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23"/>
    </row>
    <row r="10" spans="1:17" ht="8.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3"/>
      <c r="B11" s="104" t="s">
        <v>182</v>
      </c>
      <c r="C11" s="104"/>
      <c r="D11" s="104" t="s">
        <v>306</v>
      </c>
      <c r="E11" s="104"/>
      <c r="F11" s="104"/>
      <c r="G11" s="104"/>
      <c r="H11" s="101" t="s">
        <v>184</v>
      </c>
      <c r="I11" s="101"/>
      <c r="J11" s="101" t="s">
        <v>185</v>
      </c>
      <c r="K11" s="101" t="s">
        <v>186</v>
      </c>
      <c r="L11" s="101"/>
      <c r="M11" s="101" t="s">
        <v>187</v>
      </c>
      <c r="N11" s="101"/>
      <c r="O11" s="101"/>
      <c r="P11" s="101" t="s">
        <v>188</v>
      </c>
      <c r="Q11" s="23"/>
    </row>
    <row r="12" spans="1:17" ht="5.0999999999999996" customHeight="1">
      <c r="A12" s="23"/>
      <c r="B12" s="104"/>
      <c r="C12" s="104"/>
      <c r="D12" s="23"/>
      <c r="E12" s="23"/>
      <c r="F12" s="23"/>
      <c r="G12" s="23"/>
      <c r="H12" s="101"/>
      <c r="I12" s="101"/>
      <c r="J12" s="101"/>
      <c r="K12" s="101"/>
      <c r="L12" s="101"/>
      <c r="M12" s="101"/>
      <c r="N12" s="101"/>
      <c r="O12" s="101"/>
      <c r="P12" s="101"/>
      <c r="Q12" s="23"/>
    </row>
    <row r="13" spans="1:17" ht="0.95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0.95" customHeight="1">
      <c r="A14" s="23"/>
      <c r="B14" s="2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23"/>
    </row>
    <row r="15" spans="1:17" ht="2.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5" customHeight="1">
      <c r="A16" s="23"/>
      <c r="B16" s="102"/>
      <c r="C16" s="102"/>
      <c r="D16" s="102" t="s">
        <v>307</v>
      </c>
      <c r="E16" s="102"/>
      <c r="F16" s="102"/>
      <c r="G16" s="102"/>
      <c r="H16" s="103" t="s">
        <v>308</v>
      </c>
      <c r="I16" s="103"/>
      <c r="J16" s="26" t="s">
        <v>309</v>
      </c>
      <c r="K16" s="103" t="s">
        <v>310</v>
      </c>
      <c r="L16" s="103"/>
      <c r="M16" s="103" t="s">
        <v>311</v>
      </c>
      <c r="N16" s="103"/>
      <c r="O16" s="103"/>
      <c r="P16" s="26" t="s">
        <v>312</v>
      </c>
      <c r="Q16" s="23"/>
    </row>
    <row r="17" spans="1:17" ht="15" customHeight="1">
      <c r="A17" s="23"/>
      <c r="B17" s="104" t="s">
        <v>313</v>
      </c>
      <c r="C17" s="104"/>
      <c r="D17" s="104" t="s">
        <v>314</v>
      </c>
      <c r="E17" s="104"/>
      <c r="F17" s="104"/>
      <c r="G17" s="104"/>
      <c r="H17" s="113" t="s">
        <v>315</v>
      </c>
      <c r="I17" s="113"/>
      <c r="J17" s="32" t="s">
        <v>316</v>
      </c>
      <c r="K17" s="113" t="s">
        <v>317</v>
      </c>
      <c r="L17" s="113"/>
      <c r="M17" s="113" t="s">
        <v>311</v>
      </c>
      <c r="N17" s="113"/>
      <c r="O17" s="113"/>
      <c r="P17" s="32" t="s">
        <v>318</v>
      </c>
      <c r="Q17" s="23"/>
    </row>
    <row r="18" spans="1:17" ht="15" customHeight="1">
      <c r="A18" s="23"/>
      <c r="B18" s="104" t="s">
        <v>319</v>
      </c>
      <c r="C18" s="104"/>
      <c r="D18" s="104" t="s">
        <v>320</v>
      </c>
      <c r="E18" s="104"/>
      <c r="F18" s="104"/>
      <c r="G18" s="104"/>
      <c r="H18" s="113" t="s">
        <v>321</v>
      </c>
      <c r="I18" s="113"/>
      <c r="J18" s="32" t="s">
        <v>322</v>
      </c>
      <c r="K18" s="113" t="s">
        <v>323</v>
      </c>
      <c r="L18" s="113"/>
      <c r="M18" s="113" t="s">
        <v>324</v>
      </c>
      <c r="N18" s="113"/>
      <c r="O18" s="113"/>
      <c r="P18" s="32" t="s">
        <v>325</v>
      </c>
      <c r="Q18" s="23"/>
    </row>
    <row r="19" spans="1:17" ht="15" customHeight="1">
      <c r="A19" s="23"/>
      <c r="B19" s="104" t="s">
        <v>326</v>
      </c>
      <c r="C19" s="104"/>
      <c r="D19" s="104" t="s">
        <v>327</v>
      </c>
      <c r="E19" s="104"/>
      <c r="F19" s="104"/>
      <c r="G19" s="104"/>
      <c r="H19" s="113" t="s">
        <v>280</v>
      </c>
      <c r="I19" s="113"/>
      <c r="J19" s="32" t="s">
        <v>208</v>
      </c>
      <c r="K19" s="113" t="s">
        <v>280</v>
      </c>
      <c r="L19" s="113"/>
      <c r="M19" s="113" t="s">
        <v>208</v>
      </c>
      <c r="N19" s="113"/>
      <c r="O19" s="113"/>
      <c r="P19" s="32" t="s">
        <v>220</v>
      </c>
      <c r="Q19" s="23"/>
    </row>
    <row r="20" spans="1:17" ht="15" customHeight="1">
      <c r="A20" s="23"/>
      <c r="B20" s="111" t="s">
        <v>328</v>
      </c>
      <c r="C20" s="111"/>
      <c r="D20" s="111" t="s">
        <v>329</v>
      </c>
      <c r="E20" s="111"/>
      <c r="F20" s="111"/>
      <c r="G20" s="111"/>
      <c r="H20" s="112" t="s">
        <v>280</v>
      </c>
      <c r="I20" s="112"/>
      <c r="J20" s="33" t="s">
        <v>208</v>
      </c>
      <c r="K20" s="112" t="s">
        <v>280</v>
      </c>
      <c r="L20" s="112"/>
      <c r="M20" s="112" t="s">
        <v>208</v>
      </c>
      <c r="N20" s="112"/>
      <c r="O20" s="112"/>
      <c r="P20" s="33" t="s">
        <v>220</v>
      </c>
      <c r="Q20" s="23"/>
    </row>
    <row r="21" spans="1:17" ht="15" customHeight="1">
      <c r="A21" s="23"/>
      <c r="B21" s="104" t="s">
        <v>330</v>
      </c>
      <c r="C21" s="104"/>
      <c r="D21" s="104" t="s">
        <v>331</v>
      </c>
      <c r="E21" s="104"/>
      <c r="F21" s="104"/>
      <c r="G21" s="104"/>
      <c r="H21" s="113" t="s">
        <v>332</v>
      </c>
      <c r="I21" s="113"/>
      <c r="J21" s="32" t="s">
        <v>322</v>
      </c>
      <c r="K21" s="113" t="s">
        <v>333</v>
      </c>
      <c r="L21" s="113"/>
      <c r="M21" s="113" t="s">
        <v>334</v>
      </c>
      <c r="N21" s="113"/>
      <c r="O21" s="113"/>
      <c r="P21" s="32" t="s">
        <v>335</v>
      </c>
      <c r="Q21" s="23"/>
    </row>
    <row r="22" spans="1:17" ht="15" customHeight="1">
      <c r="A22" s="23"/>
      <c r="B22" s="111" t="s">
        <v>336</v>
      </c>
      <c r="C22" s="111"/>
      <c r="D22" s="111" t="s">
        <v>337</v>
      </c>
      <c r="E22" s="111"/>
      <c r="F22" s="111"/>
      <c r="G22" s="111"/>
      <c r="H22" s="112" t="s">
        <v>338</v>
      </c>
      <c r="I22" s="112"/>
      <c r="J22" s="33" t="s">
        <v>322</v>
      </c>
      <c r="K22" s="112" t="s">
        <v>339</v>
      </c>
      <c r="L22" s="112"/>
      <c r="M22" s="112" t="s">
        <v>334</v>
      </c>
      <c r="N22" s="112"/>
      <c r="O22" s="112"/>
      <c r="P22" s="33" t="s">
        <v>340</v>
      </c>
      <c r="Q22" s="23"/>
    </row>
    <row r="23" spans="1:17" ht="15" customHeight="1">
      <c r="A23" s="23"/>
      <c r="B23" s="111" t="s">
        <v>341</v>
      </c>
      <c r="C23" s="111"/>
      <c r="D23" s="111" t="s">
        <v>342</v>
      </c>
      <c r="E23" s="111"/>
      <c r="F23" s="111"/>
      <c r="G23" s="111"/>
      <c r="H23" s="112" t="s">
        <v>274</v>
      </c>
      <c r="I23" s="112"/>
      <c r="J23" s="33" t="s">
        <v>208</v>
      </c>
      <c r="K23" s="112" t="s">
        <v>274</v>
      </c>
      <c r="L23" s="112"/>
      <c r="M23" s="112" t="s">
        <v>208</v>
      </c>
      <c r="N23" s="112"/>
      <c r="O23" s="112"/>
      <c r="P23" s="33" t="s">
        <v>220</v>
      </c>
      <c r="Q23" s="23"/>
    </row>
    <row r="24" spans="1:17" s="55" customFormat="1" ht="33.75" customHeight="1">
      <c r="A24" s="23"/>
      <c r="B24" s="56">
        <v>63931</v>
      </c>
      <c r="C24" s="56">
        <v>63931</v>
      </c>
      <c r="D24" s="56" t="s">
        <v>675</v>
      </c>
      <c r="E24" s="56"/>
      <c r="F24" s="56"/>
      <c r="G24" s="56"/>
      <c r="H24" s="57"/>
      <c r="I24" s="57"/>
      <c r="J24" s="57"/>
      <c r="K24" s="139">
        <v>47714</v>
      </c>
      <c r="L24" s="57"/>
      <c r="M24" s="57">
        <v>23912.989999999998</v>
      </c>
      <c r="N24" s="57"/>
      <c r="O24" s="57"/>
      <c r="P24" s="140">
        <f>M24/K24</f>
        <v>0.50117345014041992</v>
      </c>
      <c r="Q24" s="23"/>
    </row>
    <row r="25" spans="1:17" ht="15" customHeight="1">
      <c r="A25" s="23"/>
      <c r="B25" s="104" t="s">
        <v>343</v>
      </c>
      <c r="C25" s="104"/>
      <c r="D25" s="104" t="s">
        <v>344</v>
      </c>
      <c r="E25" s="104"/>
      <c r="F25" s="104"/>
      <c r="G25" s="104"/>
      <c r="H25" s="113" t="s">
        <v>345</v>
      </c>
      <c r="I25" s="113"/>
      <c r="J25" s="32" t="s">
        <v>208</v>
      </c>
      <c r="K25" s="113" t="s">
        <v>345</v>
      </c>
      <c r="L25" s="113"/>
      <c r="M25" s="113" t="s">
        <v>346</v>
      </c>
      <c r="N25" s="113"/>
      <c r="O25" s="113"/>
      <c r="P25" s="32" t="s">
        <v>347</v>
      </c>
      <c r="Q25" s="23"/>
    </row>
    <row r="26" spans="1:17" ht="15" customHeight="1">
      <c r="A26" s="23"/>
      <c r="B26" s="111" t="s">
        <v>348</v>
      </c>
      <c r="C26" s="111"/>
      <c r="D26" s="111" t="s">
        <v>349</v>
      </c>
      <c r="E26" s="111"/>
      <c r="F26" s="111"/>
      <c r="G26" s="111"/>
      <c r="H26" s="112" t="s">
        <v>345</v>
      </c>
      <c r="I26" s="112"/>
      <c r="J26" s="33" t="s">
        <v>208</v>
      </c>
      <c r="K26" s="112" t="s">
        <v>345</v>
      </c>
      <c r="L26" s="112"/>
      <c r="M26" s="112" t="s">
        <v>346</v>
      </c>
      <c r="N26" s="112"/>
      <c r="O26" s="112"/>
      <c r="P26" s="33" t="s">
        <v>347</v>
      </c>
      <c r="Q26" s="23"/>
    </row>
    <row r="27" spans="1:17" ht="15" customHeight="1">
      <c r="A27" s="23"/>
      <c r="B27" s="104" t="s">
        <v>350</v>
      </c>
      <c r="C27" s="104"/>
      <c r="D27" s="104" t="s">
        <v>351</v>
      </c>
      <c r="E27" s="104"/>
      <c r="F27" s="104"/>
      <c r="G27" s="104"/>
      <c r="H27" s="113" t="s">
        <v>244</v>
      </c>
      <c r="I27" s="113"/>
      <c r="J27" s="32" t="s">
        <v>208</v>
      </c>
      <c r="K27" s="113" t="s">
        <v>244</v>
      </c>
      <c r="L27" s="113"/>
      <c r="M27" s="113" t="s">
        <v>352</v>
      </c>
      <c r="N27" s="113"/>
      <c r="O27" s="113"/>
      <c r="P27" s="32" t="s">
        <v>353</v>
      </c>
      <c r="Q27" s="23"/>
    </row>
    <row r="28" spans="1:17" ht="15" customHeight="1">
      <c r="A28" s="23"/>
      <c r="B28" s="104" t="s">
        <v>354</v>
      </c>
      <c r="C28" s="104"/>
      <c r="D28" s="104" t="s">
        <v>355</v>
      </c>
      <c r="E28" s="104"/>
      <c r="F28" s="104"/>
      <c r="G28" s="104"/>
      <c r="H28" s="113" t="s">
        <v>244</v>
      </c>
      <c r="I28" s="113"/>
      <c r="J28" s="32" t="s">
        <v>208</v>
      </c>
      <c r="K28" s="113" t="s">
        <v>244</v>
      </c>
      <c r="L28" s="113"/>
      <c r="M28" s="113" t="s">
        <v>352</v>
      </c>
      <c r="N28" s="113"/>
      <c r="O28" s="113"/>
      <c r="P28" s="32" t="s">
        <v>353</v>
      </c>
      <c r="Q28" s="23"/>
    </row>
    <row r="29" spans="1:17" ht="15" customHeight="1">
      <c r="A29" s="23"/>
      <c r="B29" s="111" t="s">
        <v>356</v>
      </c>
      <c r="C29" s="111"/>
      <c r="D29" s="111" t="s">
        <v>357</v>
      </c>
      <c r="E29" s="111"/>
      <c r="F29" s="111"/>
      <c r="G29" s="111"/>
      <c r="H29" s="112" t="s">
        <v>244</v>
      </c>
      <c r="I29" s="112"/>
      <c r="J29" s="33" t="s">
        <v>208</v>
      </c>
      <c r="K29" s="112" t="s">
        <v>244</v>
      </c>
      <c r="L29" s="112"/>
      <c r="M29" s="112" t="s">
        <v>352</v>
      </c>
      <c r="N29" s="112"/>
      <c r="O29" s="112"/>
      <c r="P29" s="33" t="s">
        <v>353</v>
      </c>
      <c r="Q29" s="23"/>
    </row>
    <row r="30" spans="1:17" ht="20.100000000000001" customHeight="1">
      <c r="A30" s="23"/>
      <c r="B30" s="104" t="s">
        <v>358</v>
      </c>
      <c r="C30" s="104"/>
      <c r="D30" s="104" t="s">
        <v>359</v>
      </c>
      <c r="E30" s="104"/>
      <c r="F30" s="104"/>
      <c r="G30" s="104"/>
      <c r="H30" s="113" t="s">
        <v>360</v>
      </c>
      <c r="I30" s="113"/>
      <c r="J30" s="32" t="s">
        <v>361</v>
      </c>
      <c r="K30" s="113" t="s">
        <v>362</v>
      </c>
      <c r="L30" s="113"/>
      <c r="M30" s="113" t="s">
        <v>363</v>
      </c>
      <c r="N30" s="113"/>
      <c r="O30" s="113"/>
      <c r="P30" s="32" t="s">
        <v>364</v>
      </c>
      <c r="Q30" s="23"/>
    </row>
    <row r="31" spans="1:17" ht="15" customHeight="1">
      <c r="A31" s="23"/>
      <c r="B31" s="104" t="s">
        <v>365</v>
      </c>
      <c r="C31" s="104"/>
      <c r="D31" s="104" t="s">
        <v>366</v>
      </c>
      <c r="E31" s="104"/>
      <c r="F31" s="104"/>
      <c r="G31" s="104"/>
      <c r="H31" s="113" t="s">
        <v>367</v>
      </c>
      <c r="I31" s="113"/>
      <c r="J31" s="32" t="s">
        <v>208</v>
      </c>
      <c r="K31" s="113" t="s">
        <v>367</v>
      </c>
      <c r="L31" s="113"/>
      <c r="M31" s="113" t="s">
        <v>368</v>
      </c>
      <c r="N31" s="113"/>
      <c r="O31" s="113"/>
      <c r="P31" s="32" t="s">
        <v>369</v>
      </c>
      <c r="Q31" s="23"/>
    </row>
    <row r="32" spans="1:17" ht="15" customHeight="1">
      <c r="A32" s="23"/>
      <c r="B32" s="111" t="s">
        <v>370</v>
      </c>
      <c r="C32" s="111"/>
      <c r="D32" s="111" t="s">
        <v>371</v>
      </c>
      <c r="E32" s="111"/>
      <c r="F32" s="111"/>
      <c r="G32" s="111"/>
      <c r="H32" s="112" t="s">
        <v>367</v>
      </c>
      <c r="I32" s="112"/>
      <c r="J32" s="33" t="s">
        <v>208</v>
      </c>
      <c r="K32" s="112" t="s">
        <v>367</v>
      </c>
      <c r="L32" s="112"/>
      <c r="M32" s="112" t="s">
        <v>368</v>
      </c>
      <c r="N32" s="112"/>
      <c r="O32" s="112"/>
      <c r="P32" s="33" t="s">
        <v>369</v>
      </c>
      <c r="Q32" s="23"/>
    </row>
    <row r="33" spans="1:17" ht="20.100000000000001" customHeight="1">
      <c r="A33" s="23"/>
      <c r="B33" s="104" t="s">
        <v>372</v>
      </c>
      <c r="C33" s="104"/>
      <c r="D33" s="104" t="s">
        <v>373</v>
      </c>
      <c r="E33" s="104"/>
      <c r="F33" s="104"/>
      <c r="G33" s="104"/>
      <c r="H33" s="113" t="s">
        <v>374</v>
      </c>
      <c r="I33" s="113"/>
      <c r="J33" s="32" t="s">
        <v>361</v>
      </c>
      <c r="K33" s="113" t="s">
        <v>375</v>
      </c>
      <c r="L33" s="113"/>
      <c r="M33" s="113" t="s">
        <v>376</v>
      </c>
      <c r="N33" s="113"/>
      <c r="O33" s="113"/>
      <c r="P33" s="32" t="s">
        <v>377</v>
      </c>
      <c r="Q33" s="23"/>
    </row>
    <row r="34" spans="1:17" ht="15" customHeight="1">
      <c r="A34" s="23"/>
      <c r="B34" s="111" t="s">
        <v>378</v>
      </c>
      <c r="C34" s="111"/>
      <c r="D34" s="111" t="s">
        <v>379</v>
      </c>
      <c r="E34" s="111"/>
      <c r="F34" s="111"/>
      <c r="G34" s="111"/>
      <c r="H34" s="112" t="s">
        <v>374</v>
      </c>
      <c r="I34" s="112"/>
      <c r="J34" s="33" t="s">
        <v>361</v>
      </c>
      <c r="K34" s="112" t="s">
        <v>375</v>
      </c>
      <c r="L34" s="112"/>
      <c r="M34" s="112" t="s">
        <v>376</v>
      </c>
      <c r="N34" s="112"/>
      <c r="O34" s="112"/>
      <c r="P34" s="33" t="s">
        <v>377</v>
      </c>
      <c r="Q34" s="23"/>
    </row>
    <row r="35" spans="1:17" s="41" customFormat="1" ht="15" customHeight="1">
      <c r="A35" s="141"/>
      <c r="B35" s="56"/>
      <c r="C35" s="56">
        <v>671111</v>
      </c>
      <c r="D35" s="56" t="s">
        <v>673</v>
      </c>
      <c r="E35" s="56"/>
      <c r="F35" s="56"/>
      <c r="G35" s="56"/>
      <c r="H35" s="57"/>
      <c r="I35" s="57"/>
      <c r="J35" s="57"/>
      <c r="K35" s="139">
        <v>112995</v>
      </c>
      <c r="L35" s="57"/>
      <c r="M35" s="57">
        <v>55789.18</v>
      </c>
      <c r="N35" s="57"/>
      <c r="O35" s="57"/>
      <c r="P35" s="140">
        <f>M35/K35</f>
        <v>0.49373140404442672</v>
      </c>
      <c r="Q35" s="141"/>
    </row>
    <row r="36" spans="1:17" s="41" customFormat="1" ht="33" customHeight="1">
      <c r="A36" s="141"/>
      <c r="B36" s="56"/>
      <c r="C36" s="56">
        <v>67121</v>
      </c>
      <c r="D36" s="56" t="s">
        <v>674</v>
      </c>
      <c r="E36" s="56"/>
      <c r="F36" s="56"/>
      <c r="G36" s="56"/>
      <c r="H36" s="57"/>
      <c r="I36" s="57"/>
      <c r="J36" s="57"/>
      <c r="K36" s="139">
        <v>94378.5</v>
      </c>
      <c r="L36" s="57"/>
      <c r="M36" s="57">
        <v>28017.5</v>
      </c>
      <c r="N36" s="57"/>
      <c r="O36" s="57"/>
      <c r="P36" s="140">
        <f>M36/K36</f>
        <v>0.29686316269065516</v>
      </c>
      <c r="Q36" s="141"/>
    </row>
    <row r="37" spans="1:17" ht="15" customHeight="1">
      <c r="A37" s="23"/>
      <c r="B37" s="104" t="s">
        <v>380</v>
      </c>
      <c r="C37" s="104"/>
      <c r="D37" s="104" t="s">
        <v>381</v>
      </c>
      <c r="E37" s="104"/>
      <c r="F37" s="104"/>
      <c r="G37" s="104"/>
      <c r="H37" s="113" t="s">
        <v>382</v>
      </c>
      <c r="I37" s="113"/>
      <c r="J37" s="32" t="s">
        <v>208</v>
      </c>
      <c r="K37" s="113" t="s">
        <v>382</v>
      </c>
      <c r="L37" s="113"/>
      <c r="M37" s="113" t="s">
        <v>383</v>
      </c>
      <c r="N37" s="113"/>
      <c r="O37" s="113"/>
      <c r="P37" s="32" t="s">
        <v>384</v>
      </c>
      <c r="Q37" s="23"/>
    </row>
    <row r="38" spans="1:17" ht="15" customHeight="1">
      <c r="A38" s="23"/>
      <c r="B38" s="104" t="s">
        <v>385</v>
      </c>
      <c r="C38" s="104"/>
      <c r="D38" s="104" t="s">
        <v>386</v>
      </c>
      <c r="E38" s="104"/>
      <c r="F38" s="104"/>
      <c r="G38" s="104"/>
      <c r="H38" s="113" t="s">
        <v>382</v>
      </c>
      <c r="I38" s="113"/>
      <c r="J38" s="32" t="s">
        <v>208</v>
      </c>
      <c r="K38" s="113" t="s">
        <v>382</v>
      </c>
      <c r="L38" s="113"/>
      <c r="M38" s="113" t="s">
        <v>383</v>
      </c>
      <c r="N38" s="113"/>
      <c r="O38" s="113"/>
      <c r="P38" s="32" t="s">
        <v>384</v>
      </c>
      <c r="Q38" s="23"/>
    </row>
    <row r="39" spans="1:17" ht="15" customHeight="1">
      <c r="A39" s="23"/>
      <c r="B39" s="111" t="s">
        <v>387</v>
      </c>
      <c r="C39" s="111"/>
      <c r="D39" s="111" t="s">
        <v>386</v>
      </c>
      <c r="E39" s="111"/>
      <c r="F39" s="111"/>
      <c r="G39" s="111"/>
      <c r="H39" s="112" t="s">
        <v>382</v>
      </c>
      <c r="I39" s="112"/>
      <c r="J39" s="33" t="s">
        <v>208</v>
      </c>
      <c r="K39" s="112" t="s">
        <v>382</v>
      </c>
      <c r="L39" s="112"/>
      <c r="M39" s="112" t="s">
        <v>383</v>
      </c>
      <c r="N39" s="112"/>
      <c r="O39" s="112"/>
      <c r="P39" s="33" t="s">
        <v>384</v>
      </c>
      <c r="Q39" s="23"/>
    </row>
    <row r="40" spans="1:17" ht="15" customHeight="1">
      <c r="A40" s="23"/>
      <c r="B40" s="104" t="s">
        <v>388</v>
      </c>
      <c r="C40" s="104"/>
      <c r="D40" s="104" t="s">
        <v>389</v>
      </c>
      <c r="E40" s="104"/>
      <c r="F40" s="104"/>
      <c r="G40" s="104"/>
      <c r="H40" s="113" t="s">
        <v>390</v>
      </c>
      <c r="I40" s="113"/>
      <c r="J40" s="32" t="s">
        <v>391</v>
      </c>
      <c r="K40" s="113" t="s">
        <v>392</v>
      </c>
      <c r="L40" s="113"/>
      <c r="M40" s="113" t="s">
        <v>208</v>
      </c>
      <c r="N40" s="113"/>
      <c r="O40" s="113"/>
      <c r="P40" s="32" t="s">
        <v>220</v>
      </c>
      <c r="Q40" s="23"/>
    </row>
    <row r="41" spans="1:17" ht="15" customHeight="1">
      <c r="A41" s="23"/>
      <c r="B41" s="104" t="s">
        <v>393</v>
      </c>
      <c r="C41" s="104"/>
      <c r="D41" s="104" t="s">
        <v>394</v>
      </c>
      <c r="E41" s="104"/>
      <c r="F41" s="104"/>
      <c r="G41" s="104"/>
      <c r="H41" s="113" t="s">
        <v>390</v>
      </c>
      <c r="I41" s="113"/>
      <c r="J41" s="32" t="s">
        <v>391</v>
      </c>
      <c r="K41" s="113" t="s">
        <v>392</v>
      </c>
      <c r="L41" s="113"/>
      <c r="M41" s="113" t="s">
        <v>208</v>
      </c>
      <c r="N41" s="113"/>
      <c r="O41" s="113"/>
      <c r="P41" s="32" t="s">
        <v>220</v>
      </c>
      <c r="Q41" s="23"/>
    </row>
    <row r="42" spans="1:17" ht="15" customHeight="1">
      <c r="A42" s="23"/>
      <c r="B42" s="104" t="s">
        <v>395</v>
      </c>
      <c r="C42" s="104"/>
      <c r="D42" s="104" t="s">
        <v>396</v>
      </c>
      <c r="E42" s="104"/>
      <c r="F42" s="104"/>
      <c r="G42" s="104"/>
      <c r="H42" s="113" t="s">
        <v>390</v>
      </c>
      <c r="I42" s="113"/>
      <c r="J42" s="32" t="s">
        <v>391</v>
      </c>
      <c r="K42" s="113" t="s">
        <v>392</v>
      </c>
      <c r="L42" s="113"/>
      <c r="M42" s="113" t="s">
        <v>208</v>
      </c>
      <c r="N42" s="113"/>
      <c r="O42" s="113"/>
      <c r="P42" s="32" t="s">
        <v>220</v>
      </c>
      <c r="Q42" s="23"/>
    </row>
    <row r="43" spans="1:17" ht="15" customHeight="1" thickBot="1">
      <c r="A43" s="23"/>
      <c r="B43" s="111" t="s">
        <v>397</v>
      </c>
      <c r="C43" s="111"/>
      <c r="D43" s="111" t="s">
        <v>398</v>
      </c>
      <c r="E43" s="111"/>
      <c r="F43" s="111"/>
      <c r="G43" s="111"/>
      <c r="H43" s="112" t="s">
        <v>390</v>
      </c>
      <c r="I43" s="112"/>
      <c r="J43" s="33" t="s">
        <v>391</v>
      </c>
      <c r="K43" s="112" t="s">
        <v>392</v>
      </c>
      <c r="L43" s="112"/>
      <c r="M43" s="112" t="s">
        <v>208</v>
      </c>
      <c r="N43" s="112"/>
      <c r="O43" s="112"/>
      <c r="P43" s="33" t="s">
        <v>220</v>
      </c>
      <c r="Q43" s="23"/>
    </row>
    <row r="44" spans="1:17" ht="0.95" customHeight="1">
      <c r="A44" s="23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23"/>
    </row>
    <row r="45" spans="1:17" ht="12" customHeight="1">
      <c r="A45" s="23"/>
      <c r="B45" s="105"/>
      <c r="C45" s="105"/>
      <c r="D45" s="23"/>
      <c r="E45" s="23"/>
      <c r="F45" s="24"/>
      <c r="G45" s="105"/>
      <c r="H45" s="105"/>
      <c r="I45" s="23"/>
      <c r="J45" s="23"/>
      <c r="K45" s="23"/>
      <c r="L45" s="23"/>
      <c r="M45" s="108"/>
      <c r="N45" s="108"/>
      <c r="O45" s="108"/>
      <c r="P45" s="108"/>
      <c r="Q45" s="23"/>
    </row>
    <row r="46" spans="1:17" ht="12" customHeight="1">
      <c r="A46" s="23"/>
      <c r="B46" s="93"/>
      <c r="C46" s="93"/>
      <c r="D46" s="93"/>
      <c r="E46" s="23"/>
      <c r="F46" s="23"/>
      <c r="G46" s="23"/>
      <c r="H46" s="23"/>
      <c r="I46" s="23"/>
      <c r="J46" s="23"/>
      <c r="K46" s="23"/>
      <c r="L46" s="108"/>
      <c r="M46" s="108"/>
      <c r="N46" s="23"/>
      <c r="O46" s="105"/>
      <c r="P46" s="105"/>
      <c r="Q46" s="23"/>
    </row>
    <row r="47" spans="1:17" ht="12" customHeight="1">
      <c r="A47" s="23"/>
      <c r="B47" s="105"/>
      <c r="C47" s="105"/>
      <c r="D47" s="105"/>
      <c r="E47" s="23"/>
      <c r="F47" s="23"/>
      <c r="G47" s="23"/>
      <c r="H47" s="23"/>
      <c r="I47" s="23"/>
      <c r="J47" s="23"/>
      <c r="K47" s="23"/>
      <c r="L47" s="108"/>
      <c r="M47" s="108"/>
      <c r="N47" s="23"/>
      <c r="O47" s="105"/>
      <c r="P47" s="105"/>
      <c r="Q47" s="23"/>
    </row>
    <row r="48" spans="1:17" ht="20.100000000000001" customHeight="1">
      <c r="A48" s="23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23"/>
    </row>
    <row r="49" spans="1:17" ht="2.1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20.100000000000001" customHeight="1">
      <c r="A50" s="23"/>
      <c r="B50" s="104" t="s">
        <v>182</v>
      </c>
      <c r="C50" s="104"/>
      <c r="D50" s="104" t="s">
        <v>183</v>
      </c>
      <c r="E50" s="104"/>
      <c r="F50" s="104"/>
      <c r="G50" s="104"/>
      <c r="H50" s="101" t="s">
        <v>184</v>
      </c>
      <c r="I50" s="101"/>
      <c r="J50" s="25" t="s">
        <v>185</v>
      </c>
      <c r="K50" s="101" t="s">
        <v>186</v>
      </c>
      <c r="L50" s="101"/>
      <c r="M50" s="101" t="s">
        <v>187</v>
      </c>
      <c r="N50" s="101"/>
      <c r="O50" s="101"/>
      <c r="P50" s="25" t="s">
        <v>188</v>
      </c>
      <c r="Q50" s="23"/>
    </row>
    <row r="51" spans="1:17" ht="0.95" customHeight="1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0.95" customHeight="1">
      <c r="A52" s="23"/>
      <c r="B52" s="23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23"/>
    </row>
    <row r="53" spans="1:17" ht="0.9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5" customHeight="1">
      <c r="A54" s="23"/>
      <c r="B54" s="102"/>
      <c r="C54" s="102"/>
      <c r="D54" s="102" t="s">
        <v>189</v>
      </c>
      <c r="E54" s="102"/>
      <c r="F54" s="102"/>
      <c r="G54" s="102"/>
      <c r="H54" s="103" t="s">
        <v>190</v>
      </c>
      <c r="I54" s="103"/>
      <c r="J54" s="26" t="s">
        <v>399</v>
      </c>
      <c r="K54" s="103" t="s">
        <v>400</v>
      </c>
      <c r="L54" s="103"/>
      <c r="M54" s="103" t="s">
        <v>193</v>
      </c>
      <c r="N54" s="103"/>
      <c r="O54" s="103"/>
      <c r="P54" s="26" t="s">
        <v>401</v>
      </c>
      <c r="Q54" s="23"/>
    </row>
    <row r="55" spans="1:17" ht="15" customHeight="1">
      <c r="A55" s="23"/>
      <c r="B55" s="104" t="s">
        <v>147</v>
      </c>
      <c r="C55" s="104"/>
      <c r="D55" s="104" t="s">
        <v>402</v>
      </c>
      <c r="E55" s="104"/>
      <c r="F55" s="104"/>
      <c r="G55" s="104"/>
      <c r="H55" s="113" t="s">
        <v>403</v>
      </c>
      <c r="I55" s="113"/>
      <c r="J55" s="32" t="s">
        <v>404</v>
      </c>
      <c r="K55" s="113" t="s">
        <v>405</v>
      </c>
      <c r="L55" s="113"/>
      <c r="M55" s="113" t="s">
        <v>406</v>
      </c>
      <c r="N55" s="113"/>
      <c r="O55" s="113"/>
      <c r="P55" s="32" t="s">
        <v>407</v>
      </c>
      <c r="Q55" s="23"/>
    </row>
    <row r="56" spans="1:17" ht="15" customHeight="1">
      <c r="A56" s="23"/>
      <c r="B56" s="104" t="s">
        <v>36</v>
      </c>
      <c r="C56" s="104"/>
      <c r="D56" s="104" t="s">
        <v>37</v>
      </c>
      <c r="E56" s="104"/>
      <c r="F56" s="104"/>
      <c r="G56" s="104"/>
      <c r="H56" s="113" t="s">
        <v>408</v>
      </c>
      <c r="I56" s="113"/>
      <c r="J56" s="32" t="s">
        <v>409</v>
      </c>
      <c r="K56" s="113" t="s">
        <v>410</v>
      </c>
      <c r="L56" s="113"/>
      <c r="M56" s="113" t="s">
        <v>411</v>
      </c>
      <c r="N56" s="113"/>
      <c r="O56" s="113"/>
      <c r="P56" s="32" t="s">
        <v>412</v>
      </c>
      <c r="Q56" s="23"/>
    </row>
    <row r="57" spans="1:17" ht="15" customHeight="1">
      <c r="A57" s="23"/>
      <c r="B57" s="104" t="s">
        <v>413</v>
      </c>
      <c r="C57" s="104"/>
      <c r="D57" s="104" t="s">
        <v>414</v>
      </c>
      <c r="E57" s="104"/>
      <c r="F57" s="104"/>
      <c r="G57" s="104"/>
      <c r="H57" s="113" t="s">
        <v>415</v>
      </c>
      <c r="I57" s="113"/>
      <c r="J57" s="32" t="s">
        <v>416</v>
      </c>
      <c r="K57" s="113" t="s">
        <v>417</v>
      </c>
      <c r="L57" s="113"/>
      <c r="M57" s="113" t="s">
        <v>418</v>
      </c>
      <c r="N57" s="113"/>
      <c r="O57" s="113"/>
      <c r="P57" s="32" t="s">
        <v>419</v>
      </c>
      <c r="Q57" s="23"/>
    </row>
    <row r="58" spans="1:17" ht="15" customHeight="1">
      <c r="A58" s="23"/>
      <c r="B58" s="111" t="s">
        <v>38</v>
      </c>
      <c r="C58" s="111"/>
      <c r="D58" s="111" t="s">
        <v>39</v>
      </c>
      <c r="E58" s="111"/>
      <c r="F58" s="111"/>
      <c r="G58" s="111"/>
      <c r="H58" s="112" t="s">
        <v>420</v>
      </c>
      <c r="I58" s="112"/>
      <c r="J58" s="33" t="s">
        <v>421</v>
      </c>
      <c r="K58" s="112" t="s">
        <v>422</v>
      </c>
      <c r="L58" s="112"/>
      <c r="M58" s="112" t="s">
        <v>423</v>
      </c>
      <c r="N58" s="112"/>
      <c r="O58" s="112"/>
      <c r="P58" s="33" t="s">
        <v>424</v>
      </c>
      <c r="Q58" s="23"/>
    </row>
    <row r="59" spans="1:17" ht="15" customHeight="1">
      <c r="A59" s="23"/>
      <c r="B59" s="111" t="s">
        <v>40</v>
      </c>
      <c r="C59" s="111"/>
      <c r="D59" s="111" t="s">
        <v>41</v>
      </c>
      <c r="E59" s="111"/>
      <c r="F59" s="111"/>
      <c r="G59" s="111"/>
      <c r="H59" s="112" t="s">
        <v>425</v>
      </c>
      <c r="I59" s="112"/>
      <c r="J59" s="33" t="s">
        <v>426</v>
      </c>
      <c r="K59" s="112" t="s">
        <v>427</v>
      </c>
      <c r="L59" s="112"/>
      <c r="M59" s="112" t="s">
        <v>428</v>
      </c>
      <c r="N59" s="112"/>
      <c r="O59" s="112"/>
      <c r="P59" s="33" t="s">
        <v>429</v>
      </c>
      <c r="Q59" s="23"/>
    </row>
    <row r="60" spans="1:17" ht="15" customHeight="1">
      <c r="A60" s="23"/>
      <c r="B60" s="111" t="s">
        <v>42</v>
      </c>
      <c r="C60" s="111"/>
      <c r="D60" s="111" t="s">
        <v>43</v>
      </c>
      <c r="E60" s="111"/>
      <c r="F60" s="111"/>
      <c r="G60" s="111"/>
      <c r="H60" s="112" t="s">
        <v>430</v>
      </c>
      <c r="I60" s="112"/>
      <c r="J60" s="33" t="s">
        <v>431</v>
      </c>
      <c r="K60" s="112" t="s">
        <v>432</v>
      </c>
      <c r="L60" s="112"/>
      <c r="M60" s="112" t="s">
        <v>433</v>
      </c>
      <c r="N60" s="112"/>
      <c r="O60" s="112"/>
      <c r="P60" s="33" t="s">
        <v>434</v>
      </c>
      <c r="Q60" s="23"/>
    </row>
    <row r="61" spans="1:17" ht="15" customHeight="1">
      <c r="A61" s="23"/>
      <c r="B61" s="104" t="s">
        <v>435</v>
      </c>
      <c r="C61" s="104"/>
      <c r="D61" s="104" t="s">
        <v>45</v>
      </c>
      <c r="E61" s="104"/>
      <c r="F61" s="104"/>
      <c r="G61" s="104"/>
      <c r="H61" s="113" t="s">
        <v>436</v>
      </c>
      <c r="I61" s="113"/>
      <c r="J61" s="32" t="s">
        <v>437</v>
      </c>
      <c r="K61" s="113" t="s">
        <v>438</v>
      </c>
      <c r="L61" s="113"/>
      <c r="M61" s="113" t="s">
        <v>439</v>
      </c>
      <c r="N61" s="113"/>
      <c r="O61" s="113"/>
      <c r="P61" s="32" t="s">
        <v>440</v>
      </c>
      <c r="Q61" s="23"/>
    </row>
    <row r="62" spans="1:17" ht="15" customHeight="1">
      <c r="A62" s="23"/>
      <c r="B62" s="111" t="s">
        <v>44</v>
      </c>
      <c r="C62" s="111"/>
      <c r="D62" s="111" t="s">
        <v>45</v>
      </c>
      <c r="E62" s="111"/>
      <c r="F62" s="111"/>
      <c r="G62" s="111"/>
      <c r="H62" s="112" t="s">
        <v>436</v>
      </c>
      <c r="I62" s="112"/>
      <c r="J62" s="33" t="s">
        <v>437</v>
      </c>
      <c r="K62" s="112" t="s">
        <v>438</v>
      </c>
      <c r="L62" s="112"/>
      <c r="M62" s="112" t="s">
        <v>439</v>
      </c>
      <c r="N62" s="112"/>
      <c r="O62" s="112"/>
      <c r="P62" s="33" t="s">
        <v>440</v>
      </c>
      <c r="Q62" s="23"/>
    </row>
    <row r="63" spans="1:17" ht="15" customHeight="1">
      <c r="A63" s="23"/>
      <c r="B63" s="104" t="s">
        <v>441</v>
      </c>
      <c r="C63" s="104"/>
      <c r="D63" s="104" t="s">
        <v>442</v>
      </c>
      <c r="E63" s="104"/>
      <c r="F63" s="104"/>
      <c r="G63" s="104"/>
      <c r="H63" s="113" t="s">
        <v>443</v>
      </c>
      <c r="I63" s="113"/>
      <c r="J63" s="32" t="s">
        <v>444</v>
      </c>
      <c r="K63" s="113" t="s">
        <v>445</v>
      </c>
      <c r="L63" s="113"/>
      <c r="M63" s="113" t="s">
        <v>446</v>
      </c>
      <c r="N63" s="113"/>
      <c r="O63" s="113"/>
      <c r="P63" s="32" t="s">
        <v>447</v>
      </c>
      <c r="Q63" s="23"/>
    </row>
    <row r="64" spans="1:17" ht="15" customHeight="1">
      <c r="A64" s="23"/>
      <c r="B64" s="111" t="s">
        <v>46</v>
      </c>
      <c r="C64" s="111"/>
      <c r="D64" s="111" t="s">
        <v>47</v>
      </c>
      <c r="E64" s="111"/>
      <c r="F64" s="111"/>
      <c r="G64" s="111"/>
      <c r="H64" s="112" t="s">
        <v>443</v>
      </c>
      <c r="I64" s="112"/>
      <c r="J64" s="33" t="s">
        <v>444</v>
      </c>
      <c r="K64" s="112" t="s">
        <v>445</v>
      </c>
      <c r="L64" s="112"/>
      <c r="M64" s="112" t="s">
        <v>446</v>
      </c>
      <c r="N64" s="112"/>
      <c r="O64" s="112"/>
      <c r="P64" s="33" t="s">
        <v>447</v>
      </c>
      <c r="Q64" s="23"/>
    </row>
    <row r="65" spans="1:17" ht="15" customHeight="1">
      <c r="A65" s="23"/>
      <c r="B65" s="111" t="s">
        <v>448</v>
      </c>
      <c r="C65" s="111"/>
      <c r="D65" s="111" t="s">
        <v>449</v>
      </c>
      <c r="E65" s="111"/>
      <c r="F65" s="111"/>
      <c r="G65" s="111"/>
      <c r="H65" s="112" t="s">
        <v>208</v>
      </c>
      <c r="I65" s="112"/>
      <c r="J65" s="33" t="s">
        <v>208</v>
      </c>
      <c r="K65" s="112" t="s">
        <v>208</v>
      </c>
      <c r="L65" s="112"/>
      <c r="M65" s="112" t="s">
        <v>208</v>
      </c>
      <c r="N65" s="112"/>
      <c r="O65" s="112"/>
      <c r="P65" s="33" t="s">
        <v>220</v>
      </c>
      <c r="Q65" s="23"/>
    </row>
    <row r="66" spans="1:17" ht="15" customHeight="1">
      <c r="A66" s="23"/>
      <c r="B66" s="104" t="s">
        <v>48</v>
      </c>
      <c r="C66" s="104"/>
      <c r="D66" s="104" t="s">
        <v>49</v>
      </c>
      <c r="E66" s="104"/>
      <c r="F66" s="104"/>
      <c r="G66" s="104"/>
      <c r="H66" s="113" t="s">
        <v>450</v>
      </c>
      <c r="I66" s="113"/>
      <c r="J66" s="32" t="s">
        <v>451</v>
      </c>
      <c r="K66" s="113" t="s">
        <v>452</v>
      </c>
      <c r="L66" s="113"/>
      <c r="M66" s="113" t="s">
        <v>453</v>
      </c>
      <c r="N66" s="113"/>
      <c r="O66" s="113"/>
      <c r="P66" s="32" t="s">
        <v>454</v>
      </c>
      <c r="Q66" s="23"/>
    </row>
    <row r="67" spans="1:17" ht="15" customHeight="1">
      <c r="A67" s="23"/>
      <c r="B67" s="104" t="s">
        <v>455</v>
      </c>
      <c r="C67" s="104"/>
      <c r="D67" s="104" t="s">
        <v>456</v>
      </c>
      <c r="E67" s="104"/>
      <c r="F67" s="104"/>
      <c r="G67" s="104"/>
      <c r="H67" s="113" t="s">
        <v>457</v>
      </c>
      <c r="I67" s="113"/>
      <c r="J67" s="32" t="s">
        <v>458</v>
      </c>
      <c r="K67" s="113" t="s">
        <v>459</v>
      </c>
      <c r="L67" s="113"/>
      <c r="M67" s="113" t="s">
        <v>460</v>
      </c>
      <c r="N67" s="113"/>
      <c r="O67" s="113"/>
      <c r="P67" s="32" t="s">
        <v>461</v>
      </c>
      <c r="Q67" s="23"/>
    </row>
    <row r="68" spans="1:17" ht="15" customHeight="1">
      <c r="A68" s="23"/>
      <c r="B68" s="111" t="s">
        <v>71</v>
      </c>
      <c r="C68" s="111"/>
      <c r="D68" s="111" t="s">
        <v>72</v>
      </c>
      <c r="E68" s="111"/>
      <c r="F68" s="111"/>
      <c r="G68" s="111"/>
      <c r="H68" s="112" t="s">
        <v>462</v>
      </c>
      <c r="I68" s="112"/>
      <c r="J68" s="33" t="s">
        <v>463</v>
      </c>
      <c r="K68" s="112" t="s">
        <v>464</v>
      </c>
      <c r="L68" s="112"/>
      <c r="M68" s="112" t="s">
        <v>465</v>
      </c>
      <c r="N68" s="112"/>
      <c r="O68" s="112"/>
      <c r="P68" s="33" t="s">
        <v>466</v>
      </c>
      <c r="Q68" s="23"/>
    </row>
    <row r="69" spans="1:17" ht="15" customHeight="1">
      <c r="A69" s="23"/>
      <c r="B69" s="111" t="s">
        <v>50</v>
      </c>
      <c r="C69" s="111"/>
      <c r="D69" s="111" t="s">
        <v>51</v>
      </c>
      <c r="E69" s="111"/>
      <c r="F69" s="111"/>
      <c r="G69" s="111"/>
      <c r="H69" s="112" t="s">
        <v>467</v>
      </c>
      <c r="I69" s="112"/>
      <c r="J69" s="33" t="s">
        <v>374</v>
      </c>
      <c r="K69" s="112" t="s">
        <v>468</v>
      </c>
      <c r="L69" s="112"/>
      <c r="M69" s="112" t="s">
        <v>469</v>
      </c>
      <c r="N69" s="112"/>
      <c r="O69" s="112"/>
      <c r="P69" s="33" t="s">
        <v>470</v>
      </c>
      <c r="Q69" s="23"/>
    </row>
    <row r="70" spans="1:17" ht="15" customHeight="1">
      <c r="A70" s="23"/>
      <c r="B70" s="111" t="s">
        <v>73</v>
      </c>
      <c r="C70" s="111"/>
      <c r="D70" s="111" t="s">
        <v>74</v>
      </c>
      <c r="E70" s="111"/>
      <c r="F70" s="111"/>
      <c r="G70" s="111"/>
      <c r="H70" s="112" t="s">
        <v>471</v>
      </c>
      <c r="I70" s="112"/>
      <c r="J70" s="33" t="s">
        <v>472</v>
      </c>
      <c r="K70" s="112" t="s">
        <v>473</v>
      </c>
      <c r="L70" s="112"/>
      <c r="M70" s="112" t="s">
        <v>474</v>
      </c>
      <c r="N70" s="112"/>
      <c r="O70" s="112"/>
      <c r="P70" s="33" t="s">
        <v>475</v>
      </c>
      <c r="Q70" s="23"/>
    </row>
    <row r="71" spans="1:17" ht="15" customHeight="1">
      <c r="A71" s="23"/>
      <c r="B71" s="111" t="s">
        <v>75</v>
      </c>
      <c r="C71" s="111"/>
      <c r="D71" s="111" t="s">
        <v>76</v>
      </c>
      <c r="E71" s="111"/>
      <c r="F71" s="111"/>
      <c r="G71" s="111"/>
      <c r="H71" s="112" t="s">
        <v>476</v>
      </c>
      <c r="I71" s="112"/>
      <c r="J71" s="33" t="s">
        <v>208</v>
      </c>
      <c r="K71" s="112" t="s">
        <v>476</v>
      </c>
      <c r="L71" s="112"/>
      <c r="M71" s="112" t="s">
        <v>477</v>
      </c>
      <c r="N71" s="112"/>
      <c r="O71" s="112"/>
      <c r="P71" s="33" t="s">
        <v>478</v>
      </c>
      <c r="Q71" s="23"/>
    </row>
    <row r="72" spans="1:17" ht="15" customHeight="1">
      <c r="A72" s="23"/>
      <c r="B72" s="104" t="s">
        <v>479</v>
      </c>
      <c r="C72" s="104"/>
      <c r="D72" s="104" t="s">
        <v>480</v>
      </c>
      <c r="E72" s="104"/>
      <c r="F72" s="104"/>
      <c r="G72" s="104"/>
      <c r="H72" s="113" t="s">
        <v>481</v>
      </c>
      <c r="I72" s="113"/>
      <c r="J72" s="32" t="s">
        <v>482</v>
      </c>
      <c r="K72" s="113" t="s">
        <v>483</v>
      </c>
      <c r="L72" s="113"/>
      <c r="M72" s="113" t="s">
        <v>484</v>
      </c>
      <c r="N72" s="113"/>
      <c r="O72" s="113"/>
      <c r="P72" s="32" t="s">
        <v>485</v>
      </c>
      <c r="Q72" s="23"/>
    </row>
    <row r="73" spans="1:17" ht="15" customHeight="1">
      <c r="A73" s="23"/>
      <c r="B73" s="111" t="s">
        <v>77</v>
      </c>
      <c r="C73" s="111"/>
      <c r="D73" s="111" t="s">
        <v>78</v>
      </c>
      <c r="E73" s="111"/>
      <c r="F73" s="111"/>
      <c r="G73" s="111"/>
      <c r="H73" s="112" t="s">
        <v>486</v>
      </c>
      <c r="I73" s="112"/>
      <c r="J73" s="33" t="s">
        <v>487</v>
      </c>
      <c r="K73" s="112" t="s">
        <v>488</v>
      </c>
      <c r="L73" s="112"/>
      <c r="M73" s="112" t="s">
        <v>489</v>
      </c>
      <c r="N73" s="112"/>
      <c r="O73" s="112"/>
      <c r="P73" s="33" t="s">
        <v>490</v>
      </c>
      <c r="Q73" s="23"/>
    </row>
    <row r="74" spans="1:17" ht="15" customHeight="1">
      <c r="A74" s="23"/>
      <c r="B74" s="111" t="s">
        <v>79</v>
      </c>
      <c r="C74" s="111"/>
      <c r="D74" s="111" t="s">
        <v>80</v>
      </c>
      <c r="E74" s="111"/>
      <c r="F74" s="111"/>
      <c r="G74" s="111"/>
      <c r="H74" s="112" t="s">
        <v>491</v>
      </c>
      <c r="I74" s="112"/>
      <c r="J74" s="33" t="s">
        <v>492</v>
      </c>
      <c r="K74" s="112" t="s">
        <v>493</v>
      </c>
      <c r="L74" s="112"/>
      <c r="M74" s="112" t="s">
        <v>494</v>
      </c>
      <c r="N74" s="112"/>
      <c r="O74" s="112"/>
      <c r="P74" s="33" t="s">
        <v>495</v>
      </c>
      <c r="Q74" s="23"/>
    </row>
    <row r="75" spans="1:17" ht="15" customHeight="1">
      <c r="A75" s="23"/>
      <c r="B75" s="111" t="s">
        <v>81</v>
      </c>
      <c r="C75" s="111"/>
      <c r="D75" s="111" t="s">
        <v>82</v>
      </c>
      <c r="E75" s="111"/>
      <c r="F75" s="111"/>
      <c r="G75" s="111"/>
      <c r="H75" s="112" t="s">
        <v>496</v>
      </c>
      <c r="I75" s="112"/>
      <c r="J75" s="33" t="s">
        <v>208</v>
      </c>
      <c r="K75" s="112" t="s">
        <v>496</v>
      </c>
      <c r="L75" s="112"/>
      <c r="M75" s="112" t="s">
        <v>497</v>
      </c>
      <c r="N75" s="112"/>
      <c r="O75" s="112"/>
      <c r="P75" s="33" t="s">
        <v>498</v>
      </c>
      <c r="Q75" s="23"/>
    </row>
    <row r="76" spans="1:17" ht="15" customHeight="1">
      <c r="A76" s="23"/>
      <c r="B76" s="111" t="s">
        <v>64</v>
      </c>
      <c r="C76" s="111"/>
      <c r="D76" s="111" t="s">
        <v>65</v>
      </c>
      <c r="E76" s="111"/>
      <c r="F76" s="111"/>
      <c r="G76" s="111"/>
      <c r="H76" s="112" t="s">
        <v>499</v>
      </c>
      <c r="I76" s="112"/>
      <c r="J76" s="33" t="s">
        <v>208</v>
      </c>
      <c r="K76" s="112" t="s">
        <v>499</v>
      </c>
      <c r="L76" s="112"/>
      <c r="M76" s="112" t="s">
        <v>500</v>
      </c>
      <c r="N76" s="112"/>
      <c r="O76" s="112"/>
      <c r="P76" s="33" t="s">
        <v>501</v>
      </c>
      <c r="Q76" s="23"/>
    </row>
    <row r="77" spans="1:17" ht="15" customHeight="1">
      <c r="A77" s="23"/>
      <c r="B77" s="111" t="s">
        <v>83</v>
      </c>
      <c r="C77" s="111"/>
      <c r="D77" s="111" t="s">
        <v>84</v>
      </c>
      <c r="E77" s="111"/>
      <c r="F77" s="111"/>
      <c r="G77" s="111"/>
      <c r="H77" s="112" t="s">
        <v>502</v>
      </c>
      <c r="I77" s="112"/>
      <c r="J77" s="33" t="s">
        <v>503</v>
      </c>
      <c r="K77" s="112" t="s">
        <v>504</v>
      </c>
      <c r="L77" s="112"/>
      <c r="M77" s="112" t="s">
        <v>505</v>
      </c>
      <c r="N77" s="112"/>
      <c r="O77" s="112"/>
      <c r="P77" s="33" t="s">
        <v>506</v>
      </c>
      <c r="Q77" s="23"/>
    </row>
    <row r="78" spans="1:17" ht="15" customHeight="1">
      <c r="A78" s="23"/>
      <c r="B78" s="111" t="s">
        <v>85</v>
      </c>
      <c r="C78" s="111"/>
      <c r="D78" s="111" t="s">
        <v>86</v>
      </c>
      <c r="E78" s="111"/>
      <c r="F78" s="111"/>
      <c r="G78" s="111"/>
      <c r="H78" s="112" t="s">
        <v>507</v>
      </c>
      <c r="I78" s="112"/>
      <c r="J78" s="33" t="s">
        <v>208</v>
      </c>
      <c r="K78" s="112" t="s">
        <v>507</v>
      </c>
      <c r="L78" s="112"/>
      <c r="M78" s="112" t="s">
        <v>208</v>
      </c>
      <c r="N78" s="112"/>
      <c r="O78" s="112"/>
      <c r="P78" s="33" t="s">
        <v>220</v>
      </c>
      <c r="Q78" s="23"/>
    </row>
    <row r="79" spans="1:17" ht="15" customHeight="1">
      <c r="A79" s="23"/>
      <c r="B79" s="104" t="s">
        <v>508</v>
      </c>
      <c r="C79" s="104"/>
      <c r="D79" s="104" t="s">
        <v>509</v>
      </c>
      <c r="E79" s="104"/>
      <c r="F79" s="104"/>
      <c r="G79" s="104"/>
      <c r="H79" s="113" t="s">
        <v>510</v>
      </c>
      <c r="I79" s="113"/>
      <c r="J79" s="32" t="s">
        <v>511</v>
      </c>
      <c r="K79" s="113" t="s">
        <v>512</v>
      </c>
      <c r="L79" s="113"/>
      <c r="M79" s="113" t="s">
        <v>513</v>
      </c>
      <c r="N79" s="113"/>
      <c r="O79" s="113"/>
      <c r="P79" s="32" t="s">
        <v>514</v>
      </c>
      <c r="Q79" s="23"/>
    </row>
    <row r="80" spans="1:17" ht="15" customHeight="1">
      <c r="A80" s="23"/>
      <c r="B80" s="111" t="s">
        <v>87</v>
      </c>
      <c r="C80" s="111"/>
      <c r="D80" s="111" t="s">
        <v>88</v>
      </c>
      <c r="E80" s="111"/>
      <c r="F80" s="111"/>
      <c r="G80" s="111"/>
      <c r="H80" s="112" t="s">
        <v>515</v>
      </c>
      <c r="I80" s="112"/>
      <c r="J80" s="33" t="s">
        <v>208</v>
      </c>
      <c r="K80" s="112" t="s">
        <v>515</v>
      </c>
      <c r="L80" s="112"/>
      <c r="M80" s="112" t="s">
        <v>516</v>
      </c>
      <c r="N80" s="112"/>
      <c r="O80" s="112"/>
      <c r="P80" s="33" t="s">
        <v>517</v>
      </c>
      <c r="Q80" s="23"/>
    </row>
    <row r="81" spans="1:17" ht="15" customHeight="1">
      <c r="A81" s="23"/>
      <c r="B81" s="111" t="s">
        <v>66</v>
      </c>
      <c r="C81" s="111"/>
      <c r="D81" s="111" t="s">
        <v>67</v>
      </c>
      <c r="E81" s="111"/>
      <c r="F81" s="111"/>
      <c r="G81" s="111"/>
      <c r="H81" s="112" t="s">
        <v>518</v>
      </c>
      <c r="I81" s="112"/>
      <c r="J81" s="33" t="s">
        <v>208</v>
      </c>
      <c r="K81" s="112" t="s">
        <v>518</v>
      </c>
      <c r="L81" s="112"/>
      <c r="M81" s="112" t="s">
        <v>519</v>
      </c>
      <c r="N81" s="112"/>
      <c r="O81" s="112"/>
      <c r="P81" s="33" t="s">
        <v>520</v>
      </c>
      <c r="Q81" s="23"/>
    </row>
    <row r="82" spans="1:17" ht="15" customHeight="1">
      <c r="A82" s="23"/>
      <c r="B82" s="111" t="s">
        <v>89</v>
      </c>
      <c r="C82" s="111"/>
      <c r="D82" s="111" t="s">
        <v>90</v>
      </c>
      <c r="E82" s="111"/>
      <c r="F82" s="111"/>
      <c r="G82" s="111"/>
      <c r="H82" s="112" t="s">
        <v>521</v>
      </c>
      <c r="I82" s="112"/>
      <c r="J82" s="33" t="s">
        <v>208</v>
      </c>
      <c r="K82" s="112" t="s">
        <v>521</v>
      </c>
      <c r="L82" s="112"/>
      <c r="M82" s="112" t="s">
        <v>522</v>
      </c>
      <c r="N82" s="112"/>
      <c r="O82" s="112"/>
      <c r="P82" s="33" t="s">
        <v>523</v>
      </c>
      <c r="Q82" s="23"/>
    </row>
    <row r="83" spans="1:17" ht="15" customHeight="1" thickBot="1">
      <c r="A83" s="23"/>
      <c r="B83" s="111" t="s">
        <v>91</v>
      </c>
      <c r="C83" s="111"/>
      <c r="D83" s="111" t="s">
        <v>92</v>
      </c>
      <c r="E83" s="111"/>
      <c r="F83" s="111"/>
      <c r="G83" s="111"/>
      <c r="H83" s="112" t="s">
        <v>524</v>
      </c>
      <c r="I83" s="112"/>
      <c r="J83" s="33" t="s">
        <v>267</v>
      </c>
      <c r="K83" s="112" t="s">
        <v>525</v>
      </c>
      <c r="L83" s="112"/>
      <c r="M83" s="112" t="s">
        <v>526</v>
      </c>
      <c r="N83" s="112"/>
      <c r="O83" s="112"/>
      <c r="P83" s="33" t="s">
        <v>527</v>
      </c>
      <c r="Q83" s="23"/>
    </row>
    <row r="84" spans="1:17" ht="0.95" customHeight="1">
      <c r="A84" s="23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23"/>
    </row>
    <row r="85" spans="1:17" ht="12" customHeight="1">
      <c r="A85" s="23"/>
      <c r="B85" s="105"/>
      <c r="C85" s="105"/>
      <c r="D85" s="23"/>
      <c r="E85" s="23"/>
      <c r="F85" s="24"/>
      <c r="G85" s="105"/>
      <c r="H85" s="105"/>
      <c r="I85" s="23"/>
      <c r="J85" s="23"/>
      <c r="K85" s="23"/>
      <c r="L85" s="23"/>
      <c r="M85" s="108"/>
      <c r="N85" s="108"/>
      <c r="O85" s="108"/>
      <c r="P85" s="108"/>
      <c r="Q85" s="23"/>
    </row>
    <row r="86" spans="1:17" ht="12" customHeight="1">
      <c r="A86" s="23"/>
      <c r="B86" s="93"/>
      <c r="C86" s="93"/>
      <c r="D86" s="93"/>
      <c r="E86" s="23"/>
      <c r="F86" s="23"/>
      <c r="G86" s="23"/>
      <c r="H86" s="23"/>
      <c r="I86" s="23"/>
      <c r="J86" s="23"/>
      <c r="K86" s="23"/>
      <c r="L86" s="108"/>
      <c r="M86" s="108"/>
      <c r="N86" s="23"/>
      <c r="O86" s="105"/>
      <c r="P86" s="105"/>
      <c r="Q86" s="23"/>
    </row>
    <row r="87" spans="1:17" ht="12" customHeight="1">
      <c r="A87" s="23"/>
      <c r="B87" s="105"/>
      <c r="C87" s="105"/>
      <c r="D87" s="105"/>
      <c r="E87" s="23"/>
      <c r="F87" s="23"/>
      <c r="G87" s="23"/>
      <c r="H87" s="23"/>
      <c r="I87" s="23"/>
      <c r="J87" s="23"/>
      <c r="K87" s="23"/>
      <c r="L87" s="108"/>
      <c r="M87" s="108"/>
      <c r="N87" s="23"/>
      <c r="O87" s="105"/>
      <c r="P87" s="105"/>
      <c r="Q87" s="23"/>
    </row>
    <row r="88" spans="1:17" ht="20.100000000000001" customHeight="1">
      <c r="A88" s="23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23"/>
    </row>
    <row r="89" spans="1:17" ht="2.1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20.100000000000001" customHeight="1">
      <c r="A90" s="23"/>
      <c r="B90" s="104" t="s">
        <v>182</v>
      </c>
      <c r="C90" s="104"/>
      <c r="D90" s="104" t="s">
        <v>183</v>
      </c>
      <c r="E90" s="104"/>
      <c r="F90" s="104"/>
      <c r="G90" s="104"/>
      <c r="H90" s="101" t="s">
        <v>184</v>
      </c>
      <c r="I90" s="101"/>
      <c r="J90" s="25" t="s">
        <v>185</v>
      </c>
      <c r="K90" s="101" t="s">
        <v>186</v>
      </c>
      <c r="L90" s="101"/>
      <c r="M90" s="101" t="s">
        <v>187</v>
      </c>
      <c r="N90" s="101"/>
      <c r="O90" s="101"/>
      <c r="P90" s="25" t="s">
        <v>188</v>
      </c>
      <c r="Q90" s="23"/>
    </row>
    <row r="91" spans="1:17" ht="0.95" customHeight="1" thickBo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0.95" customHeight="1">
      <c r="A92" s="23"/>
      <c r="B92" s="23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23"/>
    </row>
    <row r="93" spans="1:17" ht="0.9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5" customHeight="1">
      <c r="A94" s="23"/>
      <c r="B94" s="111" t="s">
        <v>93</v>
      </c>
      <c r="C94" s="111"/>
      <c r="D94" s="111" t="s">
        <v>94</v>
      </c>
      <c r="E94" s="111"/>
      <c r="F94" s="111"/>
      <c r="G94" s="111"/>
      <c r="H94" s="112" t="s">
        <v>528</v>
      </c>
      <c r="I94" s="112"/>
      <c r="J94" s="33" t="s">
        <v>529</v>
      </c>
      <c r="K94" s="112" t="s">
        <v>530</v>
      </c>
      <c r="L94" s="112"/>
      <c r="M94" s="112" t="s">
        <v>531</v>
      </c>
      <c r="N94" s="112"/>
      <c r="O94" s="112"/>
      <c r="P94" s="33" t="s">
        <v>532</v>
      </c>
      <c r="Q94" s="23"/>
    </row>
    <row r="95" spans="1:17" ht="15" customHeight="1">
      <c r="A95" s="23"/>
      <c r="B95" s="111" t="s">
        <v>52</v>
      </c>
      <c r="C95" s="111"/>
      <c r="D95" s="111" t="s">
        <v>53</v>
      </c>
      <c r="E95" s="111"/>
      <c r="F95" s="111"/>
      <c r="G95" s="111"/>
      <c r="H95" s="112" t="s">
        <v>533</v>
      </c>
      <c r="I95" s="112"/>
      <c r="J95" s="33" t="s">
        <v>534</v>
      </c>
      <c r="K95" s="112" t="s">
        <v>535</v>
      </c>
      <c r="L95" s="112"/>
      <c r="M95" s="112" t="s">
        <v>536</v>
      </c>
      <c r="N95" s="112"/>
      <c r="O95" s="112"/>
      <c r="P95" s="33" t="s">
        <v>537</v>
      </c>
      <c r="Q95" s="23"/>
    </row>
    <row r="96" spans="1:17" ht="15" customHeight="1">
      <c r="A96" s="23"/>
      <c r="B96" s="111" t="s">
        <v>95</v>
      </c>
      <c r="C96" s="111"/>
      <c r="D96" s="111" t="s">
        <v>96</v>
      </c>
      <c r="E96" s="111"/>
      <c r="F96" s="111"/>
      <c r="G96" s="111"/>
      <c r="H96" s="112" t="s">
        <v>538</v>
      </c>
      <c r="I96" s="112"/>
      <c r="J96" s="33" t="s">
        <v>539</v>
      </c>
      <c r="K96" s="112" t="s">
        <v>540</v>
      </c>
      <c r="L96" s="112"/>
      <c r="M96" s="112" t="s">
        <v>541</v>
      </c>
      <c r="N96" s="112"/>
      <c r="O96" s="112"/>
      <c r="P96" s="33" t="s">
        <v>542</v>
      </c>
      <c r="Q96" s="23"/>
    </row>
    <row r="97" spans="1:17" ht="15" customHeight="1">
      <c r="A97" s="23"/>
      <c r="B97" s="111" t="s">
        <v>97</v>
      </c>
      <c r="C97" s="111"/>
      <c r="D97" s="111" t="s">
        <v>98</v>
      </c>
      <c r="E97" s="111"/>
      <c r="F97" s="111"/>
      <c r="G97" s="111"/>
      <c r="H97" s="112" t="s">
        <v>543</v>
      </c>
      <c r="I97" s="112"/>
      <c r="J97" s="33" t="s">
        <v>544</v>
      </c>
      <c r="K97" s="112" t="s">
        <v>545</v>
      </c>
      <c r="L97" s="112"/>
      <c r="M97" s="112" t="s">
        <v>546</v>
      </c>
      <c r="N97" s="112"/>
      <c r="O97" s="112"/>
      <c r="P97" s="33" t="s">
        <v>547</v>
      </c>
      <c r="Q97" s="23"/>
    </row>
    <row r="98" spans="1:17" ht="15" customHeight="1">
      <c r="A98" s="23"/>
      <c r="B98" s="104" t="s">
        <v>548</v>
      </c>
      <c r="C98" s="104"/>
      <c r="D98" s="104" t="s">
        <v>100</v>
      </c>
      <c r="E98" s="104"/>
      <c r="F98" s="104"/>
      <c r="G98" s="104"/>
      <c r="H98" s="113" t="s">
        <v>549</v>
      </c>
      <c r="I98" s="113"/>
      <c r="J98" s="32" t="s">
        <v>208</v>
      </c>
      <c r="K98" s="113" t="s">
        <v>549</v>
      </c>
      <c r="L98" s="113"/>
      <c r="M98" s="113" t="s">
        <v>208</v>
      </c>
      <c r="N98" s="113"/>
      <c r="O98" s="113"/>
      <c r="P98" s="32" t="s">
        <v>220</v>
      </c>
      <c r="Q98" s="23"/>
    </row>
    <row r="99" spans="1:17" ht="15" customHeight="1">
      <c r="A99" s="23"/>
      <c r="B99" s="111" t="s">
        <v>99</v>
      </c>
      <c r="C99" s="111"/>
      <c r="D99" s="111" t="s">
        <v>100</v>
      </c>
      <c r="E99" s="111"/>
      <c r="F99" s="111"/>
      <c r="G99" s="111"/>
      <c r="H99" s="112" t="s">
        <v>549</v>
      </c>
      <c r="I99" s="112"/>
      <c r="J99" s="33" t="s">
        <v>208</v>
      </c>
      <c r="K99" s="112" t="s">
        <v>549</v>
      </c>
      <c r="L99" s="112"/>
      <c r="M99" s="112" t="s">
        <v>208</v>
      </c>
      <c r="N99" s="112"/>
      <c r="O99" s="112"/>
      <c r="P99" s="33" t="s">
        <v>220</v>
      </c>
      <c r="Q99" s="23"/>
    </row>
    <row r="100" spans="1:17" ht="15" customHeight="1">
      <c r="A100" s="23"/>
      <c r="B100" s="104" t="s">
        <v>550</v>
      </c>
      <c r="C100" s="104"/>
      <c r="D100" s="104" t="s">
        <v>108</v>
      </c>
      <c r="E100" s="104"/>
      <c r="F100" s="104"/>
      <c r="G100" s="104"/>
      <c r="H100" s="113" t="s">
        <v>551</v>
      </c>
      <c r="I100" s="113"/>
      <c r="J100" s="32" t="s">
        <v>552</v>
      </c>
      <c r="K100" s="113" t="s">
        <v>553</v>
      </c>
      <c r="L100" s="113"/>
      <c r="M100" s="113" t="s">
        <v>554</v>
      </c>
      <c r="N100" s="113"/>
      <c r="O100" s="113"/>
      <c r="P100" s="32" t="s">
        <v>555</v>
      </c>
      <c r="Q100" s="23"/>
    </row>
    <row r="101" spans="1:17" ht="15" customHeight="1">
      <c r="A101" s="23"/>
      <c r="B101" s="111" t="s">
        <v>101</v>
      </c>
      <c r="C101" s="111"/>
      <c r="D101" s="111" t="s">
        <v>102</v>
      </c>
      <c r="E101" s="111"/>
      <c r="F101" s="111"/>
      <c r="G101" s="111"/>
      <c r="H101" s="112" t="s">
        <v>556</v>
      </c>
      <c r="I101" s="112"/>
      <c r="J101" s="33" t="s">
        <v>208</v>
      </c>
      <c r="K101" s="112" t="s">
        <v>556</v>
      </c>
      <c r="L101" s="112"/>
      <c r="M101" s="112" t="s">
        <v>208</v>
      </c>
      <c r="N101" s="112"/>
      <c r="O101" s="112"/>
      <c r="P101" s="33" t="s">
        <v>220</v>
      </c>
      <c r="Q101" s="23"/>
    </row>
    <row r="102" spans="1:17" ht="15" customHeight="1">
      <c r="A102" s="23"/>
      <c r="B102" s="111" t="s">
        <v>103</v>
      </c>
      <c r="C102" s="111"/>
      <c r="D102" s="111" t="s">
        <v>104</v>
      </c>
      <c r="E102" s="111"/>
      <c r="F102" s="111"/>
      <c r="G102" s="111"/>
      <c r="H102" s="112" t="s">
        <v>557</v>
      </c>
      <c r="I102" s="112"/>
      <c r="J102" s="33" t="s">
        <v>558</v>
      </c>
      <c r="K102" s="112" t="s">
        <v>559</v>
      </c>
      <c r="L102" s="112"/>
      <c r="M102" s="112" t="s">
        <v>560</v>
      </c>
      <c r="N102" s="112"/>
      <c r="O102" s="112"/>
      <c r="P102" s="33" t="s">
        <v>561</v>
      </c>
      <c r="Q102" s="23"/>
    </row>
    <row r="103" spans="1:17" ht="15" customHeight="1">
      <c r="A103" s="23"/>
      <c r="B103" s="111" t="s">
        <v>105</v>
      </c>
      <c r="C103" s="111"/>
      <c r="D103" s="111" t="s">
        <v>106</v>
      </c>
      <c r="E103" s="111"/>
      <c r="F103" s="111"/>
      <c r="G103" s="111"/>
      <c r="H103" s="112" t="s">
        <v>562</v>
      </c>
      <c r="I103" s="112"/>
      <c r="J103" s="33" t="s">
        <v>563</v>
      </c>
      <c r="K103" s="112" t="s">
        <v>564</v>
      </c>
      <c r="L103" s="112"/>
      <c r="M103" s="112" t="s">
        <v>565</v>
      </c>
      <c r="N103" s="112"/>
      <c r="O103" s="112"/>
      <c r="P103" s="33" t="s">
        <v>566</v>
      </c>
      <c r="Q103" s="23"/>
    </row>
    <row r="104" spans="1:17" ht="15" customHeight="1">
      <c r="A104" s="23"/>
      <c r="B104" s="111" t="s">
        <v>54</v>
      </c>
      <c r="C104" s="111"/>
      <c r="D104" s="111" t="s">
        <v>55</v>
      </c>
      <c r="E104" s="111"/>
      <c r="F104" s="111"/>
      <c r="G104" s="111"/>
      <c r="H104" s="112" t="s">
        <v>567</v>
      </c>
      <c r="I104" s="112"/>
      <c r="J104" s="33" t="s">
        <v>568</v>
      </c>
      <c r="K104" s="112" t="s">
        <v>569</v>
      </c>
      <c r="L104" s="112"/>
      <c r="M104" s="112" t="s">
        <v>570</v>
      </c>
      <c r="N104" s="112"/>
      <c r="O104" s="112"/>
      <c r="P104" s="33" t="s">
        <v>571</v>
      </c>
      <c r="Q104" s="23"/>
    </row>
    <row r="105" spans="1:17" ht="15" customHeight="1">
      <c r="A105" s="23"/>
      <c r="B105" s="111" t="s">
        <v>56</v>
      </c>
      <c r="C105" s="111"/>
      <c r="D105" s="111" t="s">
        <v>57</v>
      </c>
      <c r="E105" s="111"/>
      <c r="F105" s="111"/>
      <c r="G105" s="111"/>
      <c r="H105" s="112" t="s">
        <v>572</v>
      </c>
      <c r="I105" s="112"/>
      <c r="J105" s="33" t="s">
        <v>208</v>
      </c>
      <c r="K105" s="112" t="s">
        <v>572</v>
      </c>
      <c r="L105" s="112"/>
      <c r="M105" s="112" t="s">
        <v>208</v>
      </c>
      <c r="N105" s="112"/>
      <c r="O105" s="112"/>
      <c r="P105" s="33" t="s">
        <v>220</v>
      </c>
      <c r="Q105" s="23"/>
    </row>
    <row r="106" spans="1:17" ht="15" customHeight="1">
      <c r="A106" s="23"/>
      <c r="B106" s="111" t="s">
        <v>107</v>
      </c>
      <c r="C106" s="111"/>
      <c r="D106" s="111" t="s">
        <v>108</v>
      </c>
      <c r="E106" s="111"/>
      <c r="F106" s="111"/>
      <c r="G106" s="111"/>
      <c r="H106" s="112" t="s">
        <v>573</v>
      </c>
      <c r="I106" s="112"/>
      <c r="J106" s="33" t="s">
        <v>574</v>
      </c>
      <c r="K106" s="112" t="s">
        <v>575</v>
      </c>
      <c r="L106" s="112"/>
      <c r="M106" s="112" t="s">
        <v>576</v>
      </c>
      <c r="N106" s="112"/>
      <c r="O106" s="112"/>
      <c r="P106" s="33" t="s">
        <v>577</v>
      </c>
      <c r="Q106" s="23"/>
    </row>
    <row r="107" spans="1:17" ht="15" customHeight="1">
      <c r="A107" s="23"/>
      <c r="B107" s="104" t="s">
        <v>58</v>
      </c>
      <c r="C107" s="104"/>
      <c r="D107" s="104" t="s">
        <v>59</v>
      </c>
      <c r="E107" s="104"/>
      <c r="F107" s="104"/>
      <c r="G107" s="104"/>
      <c r="H107" s="113" t="s">
        <v>578</v>
      </c>
      <c r="I107" s="113"/>
      <c r="J107" s="32" t="s">
        <v>208</v>
      </c>
      <c r="K107" s="113" t="s">
        <v>578</v>
      </c>
      <c r="L107" s="113"/>
      <c r="M107" s="113" t="s">
        <v>579</v>
      </c>
      <c r="N107" s="113"/>
      <c r="O107" s="113"/>
      <c r="P107" s="32" t="s">
        <v>580</v>
      </c>
      <c r="Q107" s="23"/>
    </row>
    <row r="108" spans="1:17" ht="15" customHeight="1">
      <c r="A108" s="23"/>
      <c r="B108" s="104" t="s">
        <v>581</v>
      </c>
      <c r="C108" s="104"/>
      <c r="D108" s="104" t="s">
        <v>582</v>
      </c>
      <c r="E108" s="104"/>
      <c r="F108" s="104"/>
      <c r="G108" s="104"/>
      <c r="H108" s="113" t="s">
        <v>578</v>
      </c>
      <c r="I108" s="113"/>
      <c r="J108" s="32" t="s">
        <v>208</v>
      </c>
      <c r="K108" s="113" t="s">
        <v>578</v>
      </c>
      <c r="L108" s="113"/>
      <c r="M108" s="113" t="s">
        <v>579</v>
      </c>
      <c r="N108" s="113"/>
      <c r="O108" s="113"/>
      <c r="P108" s="32" t="s">
        <v>580</v>
      </c>
      <c r="Q108" s="23"/>
    </row>
    <row r="109" spans="1:17" ht="15" customHeight="1">
      <c r="A109" s="23"/>
      <c r="B109" s="111" t="s">
        <v>109</v>
      </c>
      <c r="C109" s="111"/>
      <c r="D109" s="111" t="s">
        <v>110</v>
      </c>
      <c r="E109" s="111"/>
      <c r="F109" s="111"/>
      <c r="G109" s="111"/>
      <c r="H109" s="112" t="s">
        <v>583</v>
      </c>
      <c r="I109" s="112"/>
      <c r="J109" s="33" t="s">
        <v>208</v>
      </c>
      <c r="K109" s="112" t="s">
        <v>583</v>
      </c>
      <c r="L109" s="112"/>
      <c r="M109" s="112" t="s">
        <v>579</v>
      </c>
      <c r="N109" s="112"/>
      <c r="O109" s="112"/>
      <c r="P109" s="33" t="s">
        <v>584</v>
      </c>
      <c r="Q109" s="23"/>
    </row>
    <row r="110" spans="1:17" ht="15" customHeight="1">
      <c r="A110" s="23"/>
      <c r="B110" s="111" t="s">
        <v>60</v>
      </c>
      <c r="C110" s="111"/>
      <c r="D110" s="111" t="s">
        <v>61</v>
      </c>
      <c r="E110" s="111"/>
      <c r="F110" s="111"/>
      <c r="G110" s="111"/>
      <c r="H110" s="112" t="s">
        <v>382</v>
      </c>
      <c r="I110" s="112"/>
      <c r="J110" s="33" t="s">
        <v>208</v>
      </c>
      <c r="K110" s="112" t="s">
        <v>382</v>
      </c>
      <c r="L110" s="112"/>
      <c r="M110" s="112" t="s">
        <v>208</v>
      </c>
      <c r="N110" s="112"/>
      <c r="O110" s="112"/>
      <c r="P110" s="33" t="s">
        <v>220</v>
      </c>
      <c r="Q110" s="23"/>
    </row>
    <row r="111" spans="1:17" ht="15" customHeight="1">
      <c r="A111" s="23"/>
      <c r="B111" s="104" t="s">
        <v>111</v>
      </c>
      <c r="C111" s="104"/>
      <c r="D111" s="104" t="s">
        <v>112</v>
      </c>
      <c r="E111" s="104"/>
      <c r="F111" s="104"/>
      <c r="G111" s="104"/>
      <c r="H111" s="113" t="s">
        <v>585</v>
      </c>
      <c r="I111" s="113"/>
      <c r="J111" s="32" t="s">
        <v>208</v>
      </c>
      <c r="K111" s="113" t="s">
        <v>585</v>
      </c>
      <c r="L111" s="113"/>
      <c r="M111" s="113" t="s">
        <v>586</v>
      </c>
      <c r="N111" s="113"/>
      <c r="O111" s="113"/>
      <c r="P111" s="32" t="s">
        <v>587</v>
      </c>
      <c r="Q111" s="23"/>
    </row>
    <row r="112" spans="1:17" ht="15" customHeight="1">
      <c r="A112" s="23"/>
      <c r="B112" s="104" t="s">
        <v>588</v>
      </c>
      <c r="C112" s="104"/>
      <c r="D112" s="104" t="s">
        <v>589</v>
      </c>
      <c r="E112" s="104"/>
      <c r="F112" s="104"/>
      <c r="G112" s="104"/>
      <c r="H112" s="113" t="s">
        <v>585</v>
      </c>
      <c r="I112" s="113"/>
      <c r="J112" s="32" t="s">
        <v>208</v>
      </c>
      <c r="K112" s="113" t="s">
        <v>585</v>
      </c>
      <c r="L112" s="113"/>
      <c r="M112" s="113" t="s">
        <v>586</v>
      </c>
      <c r="N112" s="113"/>
      <c r="O112" s="113"/>
      <c r="P112" s="32" t="s">
        <v>587</v>
      </c>
      <c r="Q112" s="23"/>
    </row>
    <row r="113" spans="1:17" ht="15" customHeight="1">
      <c r="A113" s="23"/>
      <c r="B113" s="111" t="s">
        <v>119</v>
      </c>
      <c r="C113" s="111"/>
      <c r="D113" s="111" t="s">
        <v>120</v>
      </c>
      <c r="E113" s="111"/>
      <c r="F113" s="111"/>
      <c r="G113" s="111"/>
      <c r="H113" s="112" t="s">
        <v>568</v>
      </c>
      <c r="I113" s="112"/>
      <c r="J113" s="33" t="s">
        <v>590</v>
      </c>
      <c r="K113" s="112" t="s">
        <v>208</v>
      </c>
      <c r="L113" s="112"/>
      <c r="M113" s="112" t="s">
        <v>208</v>
      </c>
      <c r="N113" s="112"/>
      <c r="O113" s="112"/>
      <c r="P113" s="33" t="s">
        <v>220</v>
      </c>
      <c r="Q113" s="23"/>
    </row>
    <row r="114" spans="1:17" ht="15" customHeight="1">
      <c r="A114" s="23"/>
      <c r="B114" s="111" t="s">
        <v>113</v>
      </c>
      <c r="C114" s="111"/>
      <c r="D114" s="111" t="s">
        <v>114</v>
      </c>
      <c r="E114" s="111"/>
      <c r="F114" s="111"/>
      <c r="G114" s="111"/>
      <c r="H114" s="112" t="s">
        <v>591</v>
      </c>
      <c r="I114" s="112"/>
      <c r="J114" s="33" t="s">
        <v>568</v>
      </c>
      <c r="K114" s="112" t="s">
        <v>585</v>
      </c>
      <c r="L114" s="112"/>
      <c r="M114" s="112" t="s">
        <v>586</v>
      </c>
      <c r="N114" s="112"/>
      <c r="O114" s="112"/>
      <c r="P114" s="33" t="s">
        <v>587</v>
      </c>
      <c r="Q114" s="23"/>
    </row>
    <row r="115" spans="1:17" ht="15" customHeight="1">
      <c r="A115" s="23"/>
      <c r="B115" s="104" t="s">
        <v>115</v>
      </c>
      <c r="C115" s="104"/>
      <c r="D115" s="104" t="s">
        <v>116</v>
      </c>
      <c r="E115" s="104"/>
      <c r="F115" s="104"/>
      <c r="G115" s="104"/>
      <c r="H115" s="113" t="s">
        <v>258</v>
      </c>
      <c r="I115" s="113"/>
      <c r="J115" s="32" t="s">
        <v>592</v>
      </c>
      <c r="K115" s="113" t="s">
        <v>592</v>
      </c>
      <c r="L115" s="113"/>
      <c r="M115" s="113" t="s">
        <v>593</v>
      </c>
      <c r="N115" s="113"/>
      <c r="O115" s="113"/>
      <c r="P115" s="32" t="s">
        <v>594</v>
      </c>
      <c r="Q115" s="23"/>
    </row>
    <row r="116" spans="1:17" ht="15" customHeight="1">
      <c r="A116" s="23"/>
      <c r="B116" s="104" t="s">
        <v>595</v>
      </c>
      <c r="C116" s="104"/>
      <c r="D116" s="104" t="s">
        <v>379</v>
      </c>
      <c r="E116" s="104"/>
      <c r="F116" s="104"/>
      <c r="G116" s="104"/>
      <c r="H116" s="113" t="s">
        <v>258</v>
      </c>
      <c r="I116" s="113"/>
      <c r="J116" s="32" t="s">
        <v>592</v>
      </c>
      <c r="K116" s="113" t="s">
        <v>592</v>
      </c>
      <c r="L116" s="113"/>
      <c r="M116" s="113" t="s">
        <v>593</v>
      </c>
      <c r="N116" s="113"/>
      <c r="O116" s="113"/>
      <c r="P116" s="32" t="s">
        <v>594</v>
      </c>
      <c r="Q116" s="23"/>
    </row>
    <row r="117" spans="1:17" ht="15" customHeight="1">
      <c r="A117" s="23"/>
      <c r="B117" s="111" t="s">
        <v>117</v>
      </c>
      <c r="C117" s="111"/>
      <c r="D117" s="111" t="s">
        <v>118</v>
      </c>
      <c r="E117" s="111"/>
      <c r="F117" s="111"/>
      <c r="G117" s="111"/>
      <c r="H117" s="112" t="s">
        <v>258</v>
      </c>
      <c r="I117" s="112"/>
      <c r="J117" s="33" t="s">
        <v>592</v>
      </c>
      <c r="K117" s="112" t="s">
        <v>592</v>
      </c>
      <c r="L117" s="112"/>
      <c r="M117" s="112" t="s">
        <v>593</v>
      </c>
      <c r="N117" s="112"/>
      <c r="O117" s="112"/>
      <c r="P117" s="33" t="s">
        <v>594</v>
      </c>
      <c r="Q117" s="23"/>
    </row>
    <row r="118" spans="1:17" ht="15" customHeight="1">
      <c r="A118" s="23"/>
      <c r="B118" s="104" t="s">
        <v>148</v>
      </c>
      <c r="C118" s="104"/>
      <c r="D118" s="104" t="s">
        <v>596</v>
      </c>
      <c r="E118" s="104"/>
      <c r="F118" s="104"/>
      <c r="G118" s="104"/>
      <c r="H118" s="113" t="s">
        <v>597</v>
      </c>
      <c r="I118" s="113"/>
      <c r="J118" s="32" t="s">
        <v>598</v>
      </c>
      <c r="K118" s="113" t="s">
        <v>599</v>
      </c>
      <c r="L118" s="113"/>
      <c r="M118" s="113" t="s">
        <v>600</v>
      </c>
      <c r="N118" s="113"/>
      <c r="O118" s="113"/>
      <c r="P118" s="32" t="s">
        <v>601</v>
      </c>
      <c r="Q118" s="23"/>
    </row>
    <row r="119" spans="1:17" ht="15" customHeight="1">
      <c r="A119" s="23"/>
      <c r="B119" s="104" t="s">
        <v>17</v>
      </c>
      <c r="C119" s="104"/>
      <c r="D119" s="104" t="s">
        <v>18</v>
      </c>
      <c r="E119" s="104"/>
      <c r="F119" s="104"/>
      <c r="G119" s="104"/>
      <c r="H119" s="113" t="s">
        <v>602</v>
      </c>
      <c r="I119" s="113"/>
      <c r="J119" s="32" t="s">
        <v>208</v>
      </c>
      <c r="K119" s="113" t="s">
        <v>602</v>
      </c>
      <c r="L119" s="113"/>
      <c r="M119" s="113" t="s">
        <v>208</v>
      </c>
      <c r="N119" s="113"/>
      <c r="O119" s="113"/>
      <c r="P119" s="32" t="s">
        <v>220</v>
      </c>
      <c r="Q119" s="23"/>
    </row>
    <row r="120" spans="1:17" ht="15" customHeight="1">
      <c r="A120" s="23"/>
      <c r="B120" s="104" t="s">
        <v>603</v>
      </c>
      <c r="C120" s="104"/>
      <c r="D120" s="104" t="s">
        <v>604</v>
      </c>
      <c r="E120" s="104"/>
      <c r="F120" s="104"/>
      <c r="G120" s="104"/>
      <c r="H120" s="113" t="s">
        <v>602</v>
      </c>
      <c r="I120" s="113"/>
      <c r="J120" s="32" t="s">
        <v>208</v>
      </c>
      <c r="K120" s="113" t="s">
        <v>602</v>
      </c>
      <c r="L120" s="113"/>
      <c r="M120" s="113" t="s">
        <v>208</v>
      </c>
      <c r="N120" s="113"/>
      <c r="O120" s="113"/>
      <c r="P120" s="32" t="s">
        <v>220</v>
      </c>
      <c r="Q120" s="23"/>
    </row>
    <row r="121" spans="1:17" ht="15" customHeight="1">
      <c r="A121" s="23"/>
      <c r="B121" s="111" t="s">
        <v>19</v>
      </c>
      <c r="C121" s="111"/>
      <c r="D121" s="111" t="s">
        <v>20</v>
      </c>
      <c r="E121" s="111"/>
      <c r="F121" s="111"/>
      <c r="G121" s="111"/>
      <c r="H121" s="112" t="s">
        <v>602</v>
      </c>
      <c r="I121" s="112"/>
      <c r="J121" s="33" t="s">
        <v>208</v>
      </c>
      <c r="K121" s="112" t="s">
        <v>602</v>
      </c>
      <c r="L121" s="112"/>
      <c r="M121" s="112" t="s">
        <v>208</v>
      </c>
      <c r="N121" s="112"/>
      <c r="O121" s="112"/>
      <c r="P121" s="33" t="s">
        <v>220</v>
      </c>
      <c r="Q121" s="23"/>
    </row>
    <row r="122" spans="1:17" ht="15" customHeight="1">
      <c r="A122" s="23"/>
      <c r="B122" s="104" t="s">
        <v>8</v>
      </c>
      <c r="C122" s="104"/>
      <c r="D122" s="104" t="s">
        <v>9</v>
      </c>
      <c r="E122" s="104"/>
      <c r="F122" s="104"/>
      <c r="G122" s="104"/>
      <c r="H122" s="113" t="s">
        <v>605</v>
      </c>
      <c r="I122" s="113"/>
      <c r="J122" s="32" t="s">
        <v>606</v>
      </c>
      <c r="K122" s="113" t="s">
        <v>607</v>
      </c>
      <c r="L122" s="113"/>
      <c r="M122" s="113" t="s">
        <v>608</v>
      </c>
      <c r="N122" s="113"/>
      <c r="O122" s="113"/>
      <c r="P122" s="32" t="s">
        <v>609</v>
      </c>
      <c r="Q122" s="23"/>
    </row>
    <row r="123" spans="1:17" ht="15" customHeight="1" thickBot="1">
      <c r="A123" s="23"/>
      <c r="B123" s="104" t="s">
        <v>610</v>
      </c>
      <c r="C123" s="104"/>
      <c r="D123" s="104" t="s">
        <v>611</v>
      </c>
      <c r="E123" s="104"/>
      <c r="F123" s="104"/>
      <c r="G123" s="104"/>
      <c r="H123" s="113" t="s">
        <v>302</v>
      </c>
      <c r="I123" s="113"/>
      <c r="J123" s="32" t="s">
        <v>612</v>
      </c>
      <c r="K123" s="113" t="s">
        <v>613</v>
      </c>
      <c r="L123" s="113"/>
      <c r="M123" s="113" t="s">
        <v>614</v>
      </c>
      <c r="N123" s="113"/>
      <c r="O123" s="113"/>
      <c r="P123" s="32" t="s">
        <v>615</v>
      </c>
      <c r="Q123" s="23"/>
    </row>
    <row r="124" spans="1:17" ht="0.95" customHeight="1">
      <c r="A124" s="23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23"/>
    </row>
    <row r="125" spans="1:17" ht="12" customHeight="1">
      <c r="A125" s="23"/>
      <c r="B125" s="105"/>
      <c r="C125" s="105"/>
      <c r="D125" s="23"/>
      <c r="E125" s="23"/>
      <c r="F125" s="30"/>
      <c r="G125" s="105"/>
      <c r="H125" s="105"/>
      <c r="I125" s="23"/>
      <c r="J125" s="23"/>
      <c r="K125" s="23"/>
      <c r="L125" s="23"/>
      <c r="M125" s="94"/>
      <c r="N125" s="94"/>
      <c r="O125" s="94"/>
      <c r="P125" s="94"/>
      <c r="Q125" s="23"/>
    </row>
    <row r="126" spans="1:17" ht="12" customHeight="1">
      <c r="A126" s="23"/>
      <c r="B126" s="93"/>
      <c r="C126" s="93"/>
      <c r="D126" s="93"/>
      <c r="E126" s="23"/>
      <c r="F126" s="23"/>
      <c r="G126" s="23"/>
      <c r="H126" s="23"/>
      <c r="I126" s="23"/>
      <c r="J126" s="23"/>
      <c r="K126" s="23"/>
      <c r="L126" s="108"/>
      <c r="M126" s="108"/>
      <c r="N126" s="23"/>
      <c r="O126" s="105"/>
      <c r="P126" s="105"/>
      <c r="Q126" s="23"/>
    </row>
    <row r="127" spans="1:17" ht="12" customHeight="1">
      <c r="A127" s="23"/>
      <c r="B127" s="105"/>
      <c r="C127" s="105"/>
      <c r="D127" s="105"/>
      <c r="E127" s="23"/>
      <c r="F127" s="23"/>
      <c r="G127" s="23"/>
      <c r="H127" s="23"/>
      <c r="I127" s="23"/>
      <c r="J127" s="23"/>
      <c r="K127" s="23"/>
      <c r="L127" s="108"/>
      <c r="M127" s="108"/>
      <c r="N127" s="23"/>
      <c r="O127" s="105"/>
      <c r="P127" s="105"/>
      <c r="Q127" s="23"/>
    </row>
    <row r="128" spans="1:17" ht="20.100000000000001" customHeight="1">
      <c r="A128" s="23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23"/>
    </row>
    <row r="129" spans="1:17" ht="2.1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20.100000000000001" customHeight="1">
      <c r="A130" s="23"/>
      <c r="B130" s="104" t="s">
        <v>182</v>
      </c>
      <c r="C130" s="104"/>
      <c r="D130" s="104" t="s">
        <v>183</v>
      </c>
      <c r="E130" s="104"/>
      <c r="F130" s="104"/>
      <c r="G130" s="104"/>
      <c r="H130" s="101" t="s">
        <v>184</v>
      </c>
      <c r="I130" s="101"/>
      <c r="J130" s="25" t="s">
        <v>185</v>
      </c>
      <c r="K130" s="101" t="s">
        <v>186</v>
      </c>
      <c r="L130" s="101"/>
      <c r="M130" s="101" t="s">
        <v>187</v>
      </c>
      <c r="N130" s="101"/>
      <c r="O130" s="101"/>
      <c r="P130" s="25" t="s">
        <v>188</v>
      </c>
      <c r="Q130" s="23"/>
    </row>
    <row r="131" spans="1:17" ht="0.95" customHeight="1" thickBo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0.95" customHeight="1">
      <c r="A132" s="23"/>
      <c r="B132" s="23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23"/>
    </row>
    <row r="133" spans="1:17" ht="0.9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5" customHeight="1">
      <c r="A134" s="23"/>
      <c r="B134" s="111" t="s">
        <v>10</v>
      </c>
      <c r="C134" s="111"/>
      <c r="D134" s="111" t="s">
        <v>11</v>
      </c>
      <c r="E134" s="111"/>
      <c r="F134" s="111"/>
      <c r="G134" s="111"/>
      <c r="H134" s="112" t="s">
        <v>616</v>
      </c>
      <c r="I134" s="112"/>
      <c r="J134" s="33" t="s">
        <v>617</v>
      </c>
      <c r="K134" s="112" t="s">
        <v>618</v>
      </c>
      <c r="L134" s="112"/>
      <c r="M134" s="112" t="s">
        <v>619</v>
      </c>
      <c r="N134" s="112"/>
      <c r="O134" s="112"/>
      <c r="P134" s="33" t="s">
        <v>620</v>
      </c>
      <c r="Q134" s="23"/>
    </row>
    <row r="135" spans="1:17" ht="15" customHeight="1">
      <c r="A135" s="23"/>
      <c r="B135" s="111" t="s">
        <v>21</v>
      </c>
      <c r="C135" s="111"/>
      <c r="D135" s="111" t="s">
        <v>22</v>
      </c>
      <c r="E135" s="111"/>
      <c r="F135" s="111"/>
      <c r="G135" s="111"/>
      <c r="H135" s="112" t="s">
        <v>621</v>
      </c>
      <c r="I135" s="112"/>
      <c r="J135" s="33" t="s">
        <v>622</v>
      </c>
      <c r="K135" s="112" t="s">
        <v>623</v>
      </c>
      <c r="L135" s="112"/>
      <c r="M135" s="112" t="s">
        <v>208</v>
      </c>
      <c r="N135" s="112"/>
      <c r="O135" s="112"/>
      <c r="P135" s="33" t="s">
        <v>220</v>
      </c>
      <c r="Q135" s="23"/>
    </row>
    <row r="136" spans="1:17" ht="15" customHeight="1">
      <c r="A136" s="23"/>
      <c r="B136" s="111" t="s">
        <v>23</v>
      </c>
      <c r="C136" s="111"/>
      <c r="D136" s="111" t="s">
        <v>24</v>
      </c>
      <c r="E136" s="111"/>
      <c r="F136" s="111"/>
      <c r="G136" s="111"/>
      <c r="H136" s="112" t="s">
        <v>624</v>
      </c>
      <c r="I136" s="112"/>
      <c r="J136" s="33" t="s">
        <v>625</v>
      </c>
      <c r="K136" s="112" t="s">
        <v>626</v>
      </c>
      <c r="L136" s="112"/>
      <c r="M136" s="112" t="s">
        <v>627</v>
      </c>
      <c r="N136" s="112"/>
      <c r="O136" s="112"/>
      <c r="P136" s="33" t="s">
        <v>628</v>
      </c>
      <c r="Q136" s="23"/>
    </row>
    <row r="137" spans="1:17" ht="15" customHeight="1">
      <c r="A137" s="23"/>
      <c r="B137" s="104" t="s">
        <v>629</v>
      </c>
      <c r="C137" s="104"/>
      <c r="D137" s="104" t="s">
        <v>630</v>
      </c>
      <c r="E137" s="104"/>
      <c r="F137" s="104"/>
      <c r="G137" s="104"/>
      <c r="H137" s="113" t="s">
        <v>631</v>
      </c>
      <c r="I137" s="113"/>
      <c r="J137" s="32" t="s">
        <v>602</v>
      </c>
      <c r="K137" s="113" t="s">
        <v>632</v>
      </c>
      <c r="L137" s="113"/>
      <c r="M137" s="113" t="s">
        <v>633</v>
      </c>
      <c r="N137" s="113"/>
      <c r="O137" s="113"/>
      <c r="P137" s="32" t="s">
        <v>634</v>
      </c>
      <c r="Q137" s="23"/>
    </row>
    <row r="138" spans="1:17" ht="15" customHeight="1">
      <c r="A138" s="23"/>
      <c r="B138" s="111" t="s">
        <v>25</v>
      </c>
      <c r="C138" s="111"/>
      <c r="D138" s="111" t="s">
        <v>26</v>
      </c>
      <c r="E138" s="111"/>
      <c r="F138" s="111"/>
      <c r="G138" s="111"/>
      <c r="H138" s="112" t="s">
        <v>631</v>
      </c>
      <c r="I138" s="112"/>
      <c r="J138" s="33" t="s">
        <v>602</v>
      </c>
      <c r="K138" s="112" t="s">
        <v>632</v>
      </c>
      <c r="L138" s="112"/>
      <c r="M138" s="112" t="s">
        <v>633</v>
      </c>
      <c r="N138" s="112"/>
      <c r="O138" s="112"/>
      <c r="P138" s="33" t="s">
        <v>634</v>
      </c>
      <c r="Q138" s="23"/>
    </row>
    <row r="139" spans="1:17" ht="15" customHeight="1">
      <c r="A139" s="23"/>
      <c r="B139" s="104" t="s">
        <v>12</v>
      </c>
      <c r="C139" s="104"/>
      <c r="D139" s="104" t="s">
        <v>13</v>
      </c>
      <c r="E139" s="104"/>
      <c r="F139" s="104"/>
      <c r="G139" s="104"/>
      <c r="H139" s="113" t="s">
        <v>635</v>
      </c>
      <c r="I139" s="113"/>
      <c r="J139" s="32" t="s">
        <v>636</v>
      </c>
      <c r="K139" s="113" t="s">
        <v>637</v>
      </c>
      <c r="L139" s="113"/>
      <c r="M139" s="113" t="s">
        <v>638</v>
      </c>
      <c r="N139" s="113"/>
      <c r="O139" s="113"/>
      <c r="P139" s="32" t="s">
        <v>639</v>
      </c>
      <c r="Q139" s="23"/>
    </row>
    <row r="140" spans="1:17" ht="15" customHeight="1">
      <c r="A140" s="23"/>
      <c r="B140" s="104" t="s">
        <v>640</v>
      </c>
      <c r="C140" s="104"/>
      <c r="D140" s="104" t="s">
        <v>15</v>
      </c>
      <c r="E140" s="104"/>
      <c r="F140" s="104"/>
      <c r="G140" s="104"/>
      <c r="H140" s="113" t="s">
        <v>635</v>
      </c>
      <c r="I140" s="113"/>
      <c r="J140" s="32" t="s">
        <v>636</v>
      </c>
      <c r="K140" s="113" t="s">
        <v>637</v>
      </c>
      <c r="L140" s="113"/>
      <c r="M140" s="113" t="s">
        <v>638</v>
      </c>
      <c r="N140" s="113"/>
      <c r="O140" s="113"/>
      <c r="P140" s="32" t="s">
        <v>639</v>
      </c>
      <c r="Q140" s="23"/>
    </row>
    <row r="141" spans="1:17" ht="15" customHeight="1">
      <c r="A141" s="23"/>
      <c r="B141" s="111" t="s">
        <v>14</v>
      </c>
      <c r="C141" s="111"/>
      <c r="D141" s="111" t="s">
        <v>15</v>
      </c>
      <c r="E141" s="111"/>
      <c r="F141" s="111"/>
      <c r="G141" s="111"/>
      <c r="H141" s="112" t="s">
        <v>635</v>
      </c>
      <c r="I141" s="112"/>
      <c r="J141" s="33" t="s">
        <v>636</v>
      </c>
      <c r="K141" s="112" t="s">
        <v>637</v>
      </c>
      <c r="L141" s="112"/>
      <c r="M141" s="112" t="s">
        <v>638</v>
      </c>
      <c r="N141" s="112"/>
      <c r="O141" s="112"/>
      <c r="P141" s="33" t="s">
        <v>639</v>
      </c>
      <c r="Q141" s="23"/>
    </row>
    <row r="142" spans="1:17" ht="15" customHeight="1">
      <c r="A142" s="23"/>
      <c r="B142" s="104" t="s">
        <v>641</v>
      </c>
      <c r="C142" s="104"/>
      <c r="D142" s="104" t="s">
        <v>642</v>
      </c>
      <c r="E142" s="104"/>
      <c r="F142" s="104"/>
      <c r="G142" s="104"/>
      <c r="H142" s="113" t="s">
        <v>208</v>
      </c>
      <c r="I142" s="113"/>
      <c r="J142" s="32" t="s">
        <v>208</v>
      </c>
      <c r="K142" s="113" t="s">
        <v>208</v>
      </c>
      <c r="L142" s="113"/>
      <c r="M142" s="113" t="s">
        <v>208</v>
      </c>
      <c r="N142" s="113"/>
      <c r="O142" s="113"/>
      <c r="P142" s="32" t="s">
        <v>220</v>
      </c>
      <c r="Q142" s="23"/>
    </row>
    <row r="143" spans="1:17" ht="15" customHeight="1">
      <c r="A143" s="23"/>
      <c r="B143" s="111" t="s">
        <v>643</v>
      </c>
      <c r="C143" s="111"/>
      <c r="D143" s="111" t="s">
        <v>642</v>
      </c>
      <c r="E143" s="111"/>
      <c r="F143" s="111"/>
      <c r="G143" s="111"/>
      <c r="H143" s="112" t="s">
        <v>208</v>
      </c>
      <c r="I143" s="112"/>
      <c r="J143" s="33" t="s">
        <v>208</v>
      </c>
      <c r="K143" s="112" t="s">
        <v>208</v>
      </c>
      <c r="L143" s="112"/>
      <c r="M143" s="112" t="s">
        <v>208</v>
      </c>
      <c r="N143" s="112"/>
      <c r="O143" s="112"/>
      <c r="P143" s="33" t="s">
        <v>220</v>
      </c>
      <c r="Q143" s="23"/>
    </row>
    <row r="144" spans="1:17" ht="15" customHeight="1">
      <c r="A144" s="23"/>
      <c r="B144" s="104" t="s">
        <v>388</v>
      </c>
      <c r="C144" s="104"/>
      <c r="D144" s="104" t="s">
        <v>389</v>
      </c>
      <c r="E144" s="104"/>
      <c r="F144" s="104"/>
      <c r="G144" s="104"/>
      <c r="H144" s="113" t="s">
        <v>258</v>
      </c>
      <c r="I144" s="113"/>
      <c r="J144" s="32" t="s">
        <v>644</v>
      </c>
      <c r="K144" s="113" t="s">
        <v>644</v>
      </c>
      <c r="L144" s="113"/>
      <c r="M144" s="113" t="s">
        <v>208</v>
      </c>
      <c r="N144" s="113"/>
      <c r="O144" s="113"/>
      <c r="P144" s="32" t="s">
        <v>220</v>
      </c>
      <c r="Q144" s="23"/>
    </row>
    <row r="145" spans="1:17" ht="15" customHeight="1">
      <c r="A145" s="23"/>
      <c r="B145" s="104" t="s">
        <v>393</v>
      </c>
      <c r="C145" s="104"/>
      <c r="D145" s="104" t="s">
        <v>394</v>
      </c>
      <c r="E145" s="104"/>
      <c r="F145" s="104"/>
      <c r="G145" s="104"/>
      <c r="H145" s="113" t="s">
        <v>258</v>
      </c>
      <c r="I145" s="113"/>
      <c r="J145" s="32" t="s">
        <v>644</v>
      </c>
      <c r="K145" s="113" t="s">
        <v>644</v>
      </c>
      <c r="L145" s="113"/>
      <c r="M145" s="113" t="s">
        <v>208</v>
      </c>
      <c r="N145" s="113"/>
      <c r="O145" s="113"/>
      <c r="P145" s="32" t="s">
        <v>220</v>
      </c>
      <c r="Q145" s="23"/>
    </row>
    <row r="146" spans="1:17" ht="15" customHeight="1">
      <c r="A146" s="23"/>
      <c r="B146" s="104" t="s">
        <v>395</v>
      </c>
      <c r="C146" s="104"/>
      <c r="D146" s="104" t="s">
        <v>396</v>
      </c>
      <c r="E146" s="104"/>
      <c r="F146" s="104"/>
      <c r="G146" s="104"/>
      <c r="H146" s="113" t="s">
        <v>258</v>
      </c>
      <c r="I146" s="113"/>
      <c r="J146" s="32" t="s">
        <v>644</v>
      </c>
      <c r="K146" s="113" t="s">
        <v>644</v>
      </c>
      <c r="L146" s="113"/>
      <c r="M146" s="113" t="s">
        <v>208</v>
      </c>
      <c r="N146" s="113"/>
      <c r="O146" s="113"/>
      <c r="P146" s="32" t="s">
        <v>220</v>
      </c>
      <c r="Q146" s="23"/>
    </row>
    <row r="147" spans="1:17" ht="15" customHeight="1">
      <c r="A147" s="23"/>
      <c r="B147" s="111" t="s">
        <v>645</v>
      </c>
      <c r="C147" s="111"/>
      <c r="D147" s="111" t="s">
        <v>646</v>
      </c>
      <c r="E147" s="111"/>
      <c r="F147" s="111"/>
      <c r="G147" s="111"/>
      <c r="H147" s="112" t="s">
        <v>258</v>
      </c>
      <c r="I147" s="112"/>
      <c r="J147" s="33" t="s">
        <v>644</v>
      </c>
      <c r="K147" s="112" t="s">
        <v>644</v>
      </c>
      <c r="L147" s="112"/>
      <c r="M147" s="112" t="s">
        <v>208</v>
      </c>
      <c r="N147" s="112"/>
      <c r="O147" s="112"/>
      <c r="P147" s="33" t="s">
        <v>220</v>
      </c>
      <c r="Q147" s="23"/>
    </row>
    <row r="148" spans="1:17" ht="33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</sheetData>
  <mergeCells count="563">
    <mergeCell ref="A4:K4"/>
    <mergeCell ref="A6:K6"/>
    <mergeCell ref="L2:M2"/>
    <mergeCell ref="O2:P2"/>
    <mergeCell ref="L3:M3"/>
    <mergeCell ref="O3:P3"/>
    <mergeCell ref="M11:O12"/>
    <mergeCell ref="P11:P12"/>
    <mergeCell ref="C14:P14"/>
    <mergeCell ref="A2:K2"/>
    <mergeCell ref="B16:C16"/>
    <mergeCell ref="D16:G16"/>
    <mergeCell ref="H16:I16"/>
    <mergeCell ref="K16:L16"/>
    <mergeCell ref="M16:O16"/>
    <mergeCell ref="B8:P8"/>
    <mergeCell ref="B9:P9"/>
    <mergeCell ref="B11:C12"/>
    <mergeCell ref="D11:G11"/>
    <mergeCell ref="H11:I12"/>
    <mergeCell ref="J11:J12"/>
    <mergeCell ref="K11:L12"/>
    <mergeCell ref="B17:C17"/>
    <mergeCell ref="D17:G17"/>
    <mergeCell ref="H17:I17"/>
    <mergeCell ref="K17:L17"/>
    <mergeCell ref="M17:O17"/>
    <mergeCell ref="B18:C18"/>
    <mergeCell ref="D18:G18"/>
    <mergeCell ref="H18:I18"/>
    <mergeCell ref="K18:L18"/>
    <mergeCell ref="M18:O18"/>
    <mergeCell ref="B19:C19"/>
    <mergeCell ref="D19:G19"/>
    <mergeCell ref="H19:I19"/>
    <mergeCell ref="K19:L19"/>
    <mergeCell ref="M19:O19"/>
    <mergeCell ref="B20:C20"/>
    <mergeCell ref="D20:G20"/>
    <mergeCell ref="H20:I20"/>
    <mergeCell ref="K20:L20"/>
    <mergeCell ref="M20:O20"/>
    <mergeCell ref="B21:C21"/>
    <mergeCell ref="D21:G21"/>
    <mergeCell ref="H21:I21"/>
    <mergeCell ref="K21:L21"/>
    <mergeCell ref="M21:O21"/>
    <mergeCell ref="B22:C22"/>
    <mergeCell ref="D22:G22"/>
    <mergeCell ref="H22:I22"/>
    <mergeCell ref="K22:L22"/>
    <mergeCell ref="M22:O22"/>
    <mergeCell ref="B23:C23"/>
    <mergeCell ref="D23:G23"/>
    <mergeCell ref="H23:I23"/>
    <mergeCell ref="K23:L23"/>
    <mergeCell ref="M23:O23"/>
    <mergeCell ref="B25:C25"/>
    <mergeCell ref="D25:G25"/>
    <mergeCell ref="H25:I25"/>
    <mergeCell ref="K25:L25"/>
    <mergeCell ref="M25:O25"/>
    <mergeCell ref="B26:C26"/>
    <mergeCell ref="D26:G26"/>
    <mergeCell ref="H26:I26"/>
    <mergeCell ref="K26:L26"/>
    <mergeCell ref="M26:O26"/>
    <mergeCell ref="B27:C27"/>
    <mergeCell ref="D27:G27"/>
    <mergeCell ref="H27:I27"/>
    <mergeCell ref="K27:L27"/>
    <mergeCell ref="M27:O27"/>
    <mergeCell ref="B28:C28"/>
    <mergeCell ref="D28:G28"/>
    <mergeCell ref="H28:I28"/>
    <mergeCell ref="K28:L28"/>
    <mergeCell ref="M28:O28"/>
    <mergeCell ref="B29:C29"/>
    <mergeCell ref="D29:G29"/>
    <mergeCell ref="H29:I29"/>
    <mergeCell ref="K29:L29"/>
    <mergeCell ref="M29:O29"/>
    <mergeCell ref="B30:C30"/>
    <mergeCell ref="D30:G30"/>
    <mergeCell ref="H30:I30"/>
    <mergeCell ref="K30:L30"/>
    <mergeCell ref="M30:O30"/>
    <mergeCell ref="B31:C31"/>
    <mergeCell ref="D31:G31"/>
    <mergeCell ref="H31:I31"/>
    <mergeCell ref="K31:L31"/>
    <mergeCell ref="M31:O31"/>
    <mergeCell ref="B32:C32"/>
    <mergeCell ref="D32:G32"/>
    <mergeCell ref="H32:I32"/>
    <mergeCell ref="K32:L32"/>
    <mergeCell ref="M32:O32"/>
    <mergeCell ref="B33:C33"/>
    <mergeCell ref="D33:G33"/>
    <mergeCell ref="H33:I33"/>
    <mergeCell ref="K33:L33"/>
    <mergeCell ref="M33:O33"/>
    <mergeCell ref="B34:C34"/>
    <mergeCell ref="D34:G34"/>
    <mergeCell ref="H34:I34"/>
    <mergeCell ref="K34:L34"/>
    <mergeCell ref="M34:O34"/>
    <mergeCell ref="B37:C37"/>
    <mergeCell ref="D37:G37"/>
    <mergeCell ref="H37:I37"/>
    <mergeCell ref="K37:L37"/>
    <mergeCell ref="M37:O37"/>
    <mergeCell ref="B38:C38"/>
    <mergeCell ref="D38:G38"/>
    <mergeCell ref="H38:I38"/>
    <mergeCell ref="K38:L38"/>
    <mergeCell ref="M38:O38"/>
    <mergeCell ref="B39:C39"/>
    <mergeCell ref="D39:G39"/>
    <mergeCell ref="H39:I39"/>
    <mergeCell ref="K39:L39"/>
    <mergeCell ref="M39:O39"/>
    <mergeCell ref="B40:C40"/>
    <mergeCell ref="D40:G40"/>
    <mergeCell ref="H40:I40"/>
    <mergeCell ref="K40:L40"/>
    <mergeCell ref="M40:O40"/>
    <mergeCell ref="B41:C41"/>
    <mergeCell ref="D41:G41"/>
    <mergeCell ref="H41:I41"/>
    <mergeCell ref="K41:L41"/>
    <mergeCell ref="M41:O41"/>
    <mergeCell ref="B44:P44"/>
    <mergeCell ref="B45:C45"/>
    <mergeCell ref="G45:H45"/>
    <mergeCell ref="M45:P45"/>
    <mergeCell ref="B46:D46"/>
    <mergeCell ref="L46:M46"/>
    <mergeCell ref="O46:P46"/>
    <mergeCell ref="B42:C42"/>
    <mergeCell ref="D42:G42"/>
    <mergeCell ref="H42:I42"/>
    <mergeCell ref="K42:L42"/>
    <mergeCell ref="M42:O42"/>
    <mergeCell ref="B43:C43"/>
    <mergeCell ref="D43:G43"/>
    <mergeCell ref="H43:I43"/>
    <mergeCell ref="K43:L43"/>
    <mergeCell ref="M43:O43"/>
    <mergeCell ref="C52:P52"/>
    <mergeCell ref="B54:C54"/>
    <mergeCell ref="D54:G54"/>
    <mergeCell ref="H54:I54"/>
    <mergeCell ref="K54:L54"/>
    <mergeCell ref="M54:O54"/>
    <mergeCell ref="B47:D47"/>
    <mergeCell ref="L47:M47"/>
    <mergeCell ref="O47:P47"/>
    <mergeCell ref="B48:P48"/>
    <mergeCell ref="B50:C50"/>
    <mergeCell ref="D50:G50"/>
    <mergeCell ref="H50:I50"/>
    <mergeCell ref="K50:L50"/>
    <mergeCell ref="M50:O50"/>
    <mergeCell ref="B55:C55"/>
    <mergeCell ref="D55:G55"/>
    <mergeCell ref="H55:I55"/>
    <mergeCell ref="K55:L55"/>
    <mergeCell ref="M55:O55"/>
    <mergeCell ref="B56:C56"/>
    <mergeCell ref="D56:G56"/>
    <mergeCell ref="H56:I56"/>
    <mergeCell ref="K56:L56"/>
    <mergeCell ref="M56:O56"/>
    <mergeCell ref="B57:C57"/>
    <mergeCell ref="D57:G57"/>
    <mergeCell ref="H57:I57"/>
    <mergeCell ref="K57:L57"/>
    <mergeCell ref="M57:O57"/>
    <mergeCell ref="B58:C58"/>
    <mergeCell ref="D58:G58"/>
    <mergeCell ref="H58:I58"/>
    <mergeCell ref="K58:L58"/>
    <mergeCell ref="M58:O58"/>
    <mergeCell ref="B59:C59"/>
    <mergeCell ref="D59:G59"/>
    <mergeCell ref="H59:I59"/>
    <mergeCell ref="K59:L59"/>
    <mergeCell ref="M59:O59"/>
    <mergeCell ref="B60:C60"/>
    <mergeCell ref="D60:G60"/>
    <mergeCell ref="H60:I60"/>
    <mergeCell ref="K60:L60"/>
    <mergeCell ref="M60:O60"/>
    <mergeCell ref="B61:C61"/>
    <mergeCell ref="D61:G61"/>
    <mergeCell ref="H61:I61"/>
    <mergeCell ref="K61:L61"/>
    <mergeCell ref="M61:O61"/>
    <mergeCell ref="B62:C62"/>
    <mergeCell ref="D62:G62"/>
    <mergeCell ref="H62:I62"/>
    <mergeCell ref="K62:L62"/>
    <mergeCell ref="M62:O62"/>
    <mergeCell ref="B63:C63"/>
    <mergeCell ref="D63:G63"/>
    <mergeCell ref="H63:I63"/>
    <mergeCell ref="K63:L63"/>
    <mergeCell ref="M63:O63"/>
    <mergeCell ref="B64:C64"/>
    <mergeCell ref="D64:G64"/>
    <mergeCell ref="H64:I64"/>
    <mergeCell ref="K64:L64"/>
    <mergeCell ref="M64:O64"/>
    <mergeCell ref="B65:C65"/>
    <mergeCell ref="D65:G65"/>
    <mergeCell ref="H65:I65"/>
    <mergeCell ref="K65:L65"/>
    <mergeCell ref="M65:O65"/>
    <mergeCell ref="B66:C66"/>
    <mergeCell ref="D66:G66"/>
    <mergeCell ref="H66:I66"/>
    <mergeCell ref="K66:L66"/>
    <mergeCell ref="M66:O66"/>
    <mergeCell ref="B67:C67"/>
    <mergeCell ref="D67:G67"/>
    <mergeCell ref="H67:I67"/>
    <mergeCell ref="K67:L67"/>
    <mergeCell ref="M67:O67"/>
    <mergeCell ref="B68:C68"/>
    <mergeCell ref="D68:G68"/>
    <mergeCell ref="H68:I68"/>
    <mergeCell ref="K68:L68"/>
    <mergeCell ref="M68:O68"/>
    <mergeCell ref="B69:C69"/>
    <mergeCell ref="D69:G69"/>
    <mergeCell ref="H69:I69"/>
    <mergeCell ref="K69:L69"/>
    <mergeCell ref="M69:O69"/>
    <mergeCell ref="B70:C70"/>
    <mergeCell ref="D70:G70"/>
    <mergeCell ref="H70:I70"/>
    <mergeCell ref="K70:L70"/>
    <mergeCell ref="M70:O70"/>
    <mergeCell ref="B71:C71"/>
    <mergeCell ref="D71:G71"/>
    <mergeCell ref="H71:I71"/>
    <mergeCell ref="K71:L71"/>
    <mergeCell ref="M71:O71"/>
    <mergeCell ref="B72:C72"/>
    <mergeCell ref="D72:G72"/>
    <mergeCell ref="H72:I72"/>
    <mergeCell ref="K72:L72"/>
    <mergeCell ref="M72:O72"/>
    <mergeCell ref="B73:C73"/>
    <mergeCell ref="D73:G73"/>
    <mergeCell ref="H73:I73"/>
    <mergeCell ref="K73:L73"/>
    <mergeCell ref="M73:O73"/>
    <mergeCell ref="B74:C74"/>
    <mergeCell ref="D74:G74"/>
    <mergeCell ref="H74:I74"/>
    <mergeCell ref="K74:L74"/>
    <mergeCell ref="M74:O74"/>
    <mergeCell ref="B75:C75"/>
    <mergeCell ref="D75:G75"/>
    <mergeCell ref="H75:I75"/>
    <mergeCell ref="K75:L75"/>
    <mergeCell ref="M75:O75"/>
    <mergeCell ref="B76:C76"/>
    <mergeCell ref="D76:G76"/>
    <mergeCell ref="H76:I76"/>
    <mergeCell ref="K76:L76"/>
    <mergeCell ref="M76:O76"/>
    <mergeCell ref="B77:C77"/>
    <mergeCell ref="D77:G77"/>
    <mergeCell ref="H77:I77"/>
    <mergeCell ref="K77:L77"/>
    <mergeCell ref="M77:O77"/>
    <mergeCell ref="B78:C78"/>
    <mergeCell ref="D78:G78"/>
    <mergeCell ref="H78:I78"/>
    <mergeCell ref="K78:L78"/>
    <mergeCell ref="M78:O78"/>
    <mergeCell ref="B79:C79"/>
    <mergeCell ref="D79:G79"/>
    <mergeCell ref="H79:I79"/>
    <mergeCell ref="K79:L79"/>
    <mergeCell ref="M79:O79"/>
    <mergeCell ref="B80:C80"/>
    <mergeCell ref="D80:G80"/>
    <mergeCell ref="H80:I80"/>
    <mergeCell ref="K80:L80"/>
    <mergeCell ref="M80:O80"/>
    <mergeCell ref="B81:C81"/>
    <mergeCell ref="D81:G81"/>
    <mergeCell ref="H81:I81"/>
    <mergeCell ref="K81:L81"/>
    <mergeCell ref="M81:O81"/>
    <mergeCell ref="B82:C82"/>
    <mergeCell ref="D82:G82"/>
    <mergeCell ref="H82:I82"/>
    <mergeCell ref="K82:L82"/>
    <mergeCell ref="M82:O82"/>
    <mergeCell ref="B85:C85"/>
    <mergeCell ref="G85:H85"/>
    <mergeCell ref="M85:P85"/>
    <mergeCell ref="B86:D86"/>
    <mergeCell ref="L86:M86"/>
    <mergeCell ref="O86:P86"/>
    <mergeCell ref="B83:C83"/>
    <mergeCell ref="D83:G83"/>
    <mergeCell ref="H83:I83"/>
    <mergeCell ref="K83:L83"/>
    <mergeCell ref="M83:O83"/>
    <mergeCell ref="B84:P84"/>
    <mergeCell ref="C92:P92"/>
    <mergeCell ref="B94:C94"/>
    <mergeCell ref="D94:G94"/>
    <mergeCell ref="H94:I94"/>
    <mergeCell ref="K94:L94"/>
    <mergeCell ref="M94:O94"/>
    <mergeCell ref="B87:D87"/>
    <mergeCell ref="L87:M87"/>
    <mergeCell ref="O87:P87"/>
    <mergeCell ref="B88:P88"/>
    <mergeCell ref="B90:C90"/>
    <mergeCell ref="D90:G90"/>
    <mergeCell ref="H90:I90"/>
    <mergeCell ref="K90:L90"/>
    <mergeCell ref="M90:O90"/>
    <mergeCell ref="B95:C95"/>
    <mergeCell ref="D95:G95"/>
    <mergeCell ref="H95:I95"/>
    <mergeCell ref="K95:L95"/>
    <mergeCell ref="M95:O95"/>
    <mergeCell ref="B96:C96"/>
    <mergeCell ref="D96:G96"/>
    <mergeCell ref="H96:I96"/>
    <mergeCell ref="K96:L96"/>
    <mergeCell ref="M96:O96"/>
    <mergeCell ref="B97:C97"/>
    <mergeCell ref="D97:G97"/>
    <mergeCell ref="H97:I97"/>
    <mergeCell ref="K97:L97"/>
    <mergeCell ref="M97:O97"/>
    <mergeCell ref="B98:C98"/>
    <mergeCell ref="D98:G98"/>
    <mergeCell ref="H98:I98"/>
    <mergeCell ref="K98:L98"/>
    <mergeCell ref="M98:O98"/>
    <mergeCell ref="B99:C99"/>
    <mergeCell ref="D99:G99"/>
    <mergeCell ref="H99:I99"/>
    <mergeCell ref="K99:L99"/>
    <mergeCell ref="M99:O99"/>
    <mergeCell ref="B100:C100"/>
    <mergeCell ref="D100:G100"/>
    <mergeCell ref="H100:I100"/>
    <mergeCell ref="K100:L100"/>
    <mergeCell ref="M100:O100"/>
    <mergeCell ref="B101:C101"/>
    <mergeCell ref="D101:G101"/>
    <mergeCell ref="H101:I101"/>
    <mergeCell ref="K101:L101"/>
    <mergeCell ref="M101:O101"/>
    <mergeCell ref="B102:C102"/>
    <mergeCell ref="D102:G102"/>
    <mergeCell ref="H102:I102"/>
    <mergeCell ref="K102:L102"/>
    <mergeCell ref="M102:O102"/>
    <mergeCell ref="B103:C103"/>
    <mergeCell ref="D103:G103"/>
    <mergeCell ref="H103:I103"/>
    <mergeCell ref="K103:L103"/>
    <mergeCell ref="M103:O103"/>
    <mergeCell ref="B104:C104"/>
    <mergeCell ref="D104:G104"/>
    <mergeCell ref="H104:I104"/>
    <mergeCell ref="K104:L104"/>
    <mergeCell ref="M104:O104"/>
    <mergeCell ref="B105:C105"/>
    <mergeCell ref="D105:G105"/>
    <mergeCell ref="H105:I105"/>
    <mergeCell ref="K105:L105"/>
    <mergeCell ref="M105:O105"/>
    <mergeCell ref="B106:C106"/>
    <mergeCell ref="D106:G106"/>
    <mergeCell ref="H106:I106"/>
    <mergeCell ref="K106:L106"/>
    <mergeCell ref="M106:O106"/>
    <mergeCell ref="B107:C107"/>
    <mergeCell ref="D107:G107"/>
    <mergeCell ref="H107:I107"/>
    <mergeCell ref="K107:L107"/>
    <mergeCell ref="M107:O107"/>
    <mergeCell ref="B108:C108"/>
    <mergeCell ref="D108:G108"/>
    <mergeCell ref="H108:I108"/>
    <mergeCell ref="K108:L108"/>
    <mergeCell ref="M108:O108"/>
    <mergeCell ref="B109:C109"/>
    <mergeCell ref="D109:G109"/>
    <mergeCell ref="H109:I109"/>
    <mergeCell ref="K109:L109"/>
    <mergeCell ref="M109:O109"/>
    <mergeCell ref="B110:C110"/>
    <mergeCell ref="D110:G110"/>
    <mergeCell ref="H110:I110"/>
    <mergeCell ref="K110:L110"/>
    <mergeCell ref="M110:O110"/>
    <mergeCell ref="B111:C111"/>
    <mergeCell ref="D111:G111"/>
    <mergeCell ref="H111:I111"/>
    <mergeCell ref="K111:L111"/>
    <mergeCell ref="M111:O111"/>
    <mergeCell ref="B112:C112"/>
    <mergeCell ref="D112:G112"/>
    <mergeCell ref="H112:I112"/>
    <mergeCell ref="K112:L112"/>
    <mergeCell ref="M112:O112"/>
    <mergeCell ref="B113:C113"/>
    <mergeCell ref="D113:G113"/>
    <mergeCell ref="H113:I113"/>
    <mergeCell ref="K113:L113"/>
    <mergeCell ref="M113:O113"/>
    <mergeCell ref="B114:C114"/>
    <mergeCell ref="D114:G114"/>
    <mergeCell ref="H114:I114"/>
    <mergeCell ref="K114:L114"/>
    <mergeCell ref="M114:O114"/>
    <mergeCell ref="B115:C115"/>
    <mergeCell ref="D115:G115"/>
    <mergeCell ref="H115:I115"/>
    <mergeCell ref="K115:L115"/>
    <mergeCell ref="M115:O115"/>
    <mergeCell ref="B116:C116"/>
    <mergeCell ref="D116:G116"/>
    <mergeCell ref="H116:I116"/>
    <mergeCell ref="K116:L116"/>
    <mergeCell ref="M116:O116"/>
    <mergeCell ref="B117:C117"/>
    <mergeCell ref="D117:G117"/>
    <mergeCell ref="H117:I117"/>
    <mergeCell ref="K117:L117"/>
    <mergeCell ref="M117:O117"/>
    <mergeCell ref="B118:C118"/>
    <mergeCell ref="D118:G118"/>
    <mergeCell ref="H118:I118"/>
    <mergeCell ref="K118:L118"/>
    <mergeCell ref="M118:O118"/>
    <mergeCell ref="B119:C119"/>
    <mergeCell ref="D119:G119"/>
    <mergeCell ref="H119:I119"/>
    <mergeCell ref="K119:L119"/>
    <mergeCell ref="M119:O119"/>
    <mergeCell ref="B120:C120"/>
    <mergeCell ref="D120:G120"/>
    <mergeCell ref="H120:I120"/>
    <mergeCell ref="K120:L120"/>
    <mergeCell ref="M120:O120"/>
    <mergeCell ref="B121:C121"/>
    <mergeCell ref="D121:G121"/>
    <mergeCell ref="H121:I121"/>
    <mergeCell ref="K121:L121"/>
    <mergeCell ref="M121:O121"/>
    <mergeCell ref="B122:C122"/>
    <mergeCell ref="D122:G122"/>
    <mergeCell ref="H122:I122"/>
    <mergeCell ref="K122:L122"/>
    <mergeCell ref="M122:O122"/>
    <mergeCell ref="B125:C125"/>
    <mergeCell ref="G125:H125"/>
    <mergeCell ref="M125:P125"/>
    <mergeCell ref="B126:D126"/>
    <mergeCell ref="L126:M126"/>
    <mergeCell ref="O126:P126"/>
    <mergeCell ref="B123:C123"/>
    <mergeCell ref="D123:G123"/>
    <mergeCell ref="H123:I123"/>
    <mergeCell ref="K123:L123"/>
    <mergeCell ref="M123:O123"/>
    <mergeCell ref="B124:P124"/>
    <mergeCell ref="C132:P132"/>
    <mergeCell ref="B134:C134"/>
    <mergeCell ref="D134:G134"/>
    <mergeCell ref="H134:I134"/>
    <mergeCell ref="K134:L134"/>
    <mergeCell ref="M134:O134"/>
    <mergeCell ref="B127:D127"/>
    <mergeCell ref="L127:M127"/>
    <mergeCell ref="O127:P127"/>
    <mergeCell ref="B128:P128"/>
    <mergeCell ref="B130:C130"/>
    <mergeCell ref="D130:G130"/>
    <mergeCell ref="H130:I130"/>
    <mergeCell ref="K130:L130"/>
    <mergeCell ref="M130:O130"/>
    <mergeCell ref="B135:C135"/>
    <mergeCell ref="D135:G135"/>
    <mergeCell ref="H135:I135"/>
    <mergeCell ref="K135:L135"/>
    <mergeCell ref="M135:O135"/>
    <mergeCell ref="B136:C136"/>
    <mergeCell ref="D136:G136"/>
    <mergeCell ref="H136:I136"/>
    <mergeCell ref="K136:L136"/>
    <mergeCell ref="M136:O136"/>
    <mergeCell ref="B137:C137"/>
    <mergeCell ref="D137:G137"/>
    <mergeCell ref="H137:I137"/>
    <mergeCell ref="K137:L137"/>
    <mergeCell ref="M137:O137"/>
    <mergeCell ref="B138:C138"/>
    <mergeCell ref="D138:G138"/>
    <mergeCell ref="H138:I138"/>
    <mergeCell ref="K138:L138"/>
    <mergeCell ref="M138:O138"/>
    <mergeCell ref="B139:C139"/>
    <mergeCell ref="D139:G139"/>
    <mergeCell ref="H139:I139"/>
    <mergeCell ref="K139:L139"/>
    <mergeCell ref="M139:O139"/>
    <mergeCell ref="B140:C140"/>
    <mergeCell ref="D140:G140"/>
    <mergeCell ref="H140:I140"/>
    <mergeCell ref="K140:L140"/>
    <mergeCell ref="M140:O140"/>
    <mergeCell ref="B141:C141"/>
    <mergeCell ref="D141:G141"/>
    <mergeCell ref="H141:I141"/>
    <mergeCell ref="K141:L141"/>
    <mergeCell ref="M141:O141"/>
    <mergeCell ref="B142:C142"/>
    <mergeCell ref="D142:G142"/>
    <mergeCell ref="H142:I142"/>
    <mergeCell ref="K142:L142"/>
    <mergeCell ref="M142:O142"/>
    <mergeCell ref="B143:C143"/>
    <mergeCell ref="D143:G143"/>
    <mergeCell ref="H143:I143"/>
    <mergeCell ref="K143:L143"/>
    <mergeCell ref="M143:O143"/>
    <mergeCell ref="B144:C144"/>
    <mergeCell ref="D144:G144"/>
    <mergeCell ref="H144:I144"/>
    <mergeCell ref="K144:L144"/>
    <mergeCell ref="M144:O144"/>
    <mergeCell ref="B147:C147"/>
    <mergeCell ref="D147:G147"/>
    <mergeCell ref="H147:I147"/>
    <mergeCell ref="K147:L147"/>
    <mergeCell ref="M147:O147"/>
    <mergeCell ref="B145:C145"/>
    <mergeCell ref="D145:G145"/>
    <mergeCell ref="H145:I145"/>
    <mergeCell ref="K145:L145"/>
    <mergeCell ref="M145:O145"/>
    <mergeCell ref="B146:C146"/>
    <mergeCell ref="D146:G146"/>
    <mergeCell ref="H146:I146"/>
    <mergeCell ref="K146:L146"/>
    <mergeCell ref="M146:O146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L221"/>
  <sheetViews>
    <sheetView showGridLines="0" workbookViewId="0">
      <pane ySplit="1" topLeftCell="A5" activePane="bottomLeft" state="frozen"/>
      <selection pane="bottomLeft" activeCell="K15" sqref="K15"/>
    </sheetView>
  </sheetViews>
  <sheetFormatPr defaultColWidth="36.28515625" defaultRowHeight="12.75" customHeight="1"/>
  <cols>
    <col min="1" max="1" width="13" style="142" customWidth="1"/>
    <col min="2" max="2" width="69.42578125" style="142" bestFit="1" customWidth="1"/>
    <col min="3" max="3" width="10" style="142" customWidth="1"/>
    <col min="4" max="4" width="0.28515625" style="146" customWidth="1"/>
    <col min="5" max="5" width="20.140625" style="142" customWidth="1"/>
    <col min="6" max="6" width="16.85546875" style="142" customWidth="1"/>
    <col min="7" max="7" width="21.85546875" style="145" customWidth="1"/>
    <col min="8" max="8" width="20.140625" style="142" customWidth="1"/>
    <col min="9" max="9" width="12.85546875" style="144" customWidth="1"/>
    <col min="10" max="12" width="36.28515625" style="143"/>
    <col min="13" max="16384" width="36.28515625" style="142"/>
  </cols>
  <sheetData>
    <row r="1" spans="1:12" ht="32.25" customHeight="1">
      <c r="A1" s="214" t="s">
        <v>892</v>
      </c>
      <c r="B1" s="214" t="s">
        <v>891</v>
      </c>
      <c r="C1" s="214" t="s">
        <v>890</v>
      </c>
      <c r="D1" s="213" t="s">
        <v>889</v>
      </c>
      <c r="E1" s="211" t="s">
        <v>888</v>
      </c>
      <c r="F1" s="211" t="s">
        <v>887</v>
      </c>
      <c r="G1" s="212" t="s">
        <v>886</v>
      </c>
      <c r="H1" s="211" t="s">
        <v>885</v>
      </c>
      <c r="I1" s="210" t="s">
        <v>160</v>
      </c>
    </row>
    <row r="2" spans="1:12" s="160" customFormat="1" ht="12.75" customHeight="1">
      <c r="A2" s="209" t="s">
        <v>884</v>
      </c>
      <c r="B2" s="208" t="s">
        <v>883</v>
      </c>
      <c r="C2" s="207"/>
      <c r="D2" s="206">
        <f>SUM(D7:D19,D22:D44,D46:D54,D56:D143,D148:D153,D156:D157,D159:D160,D162:D176,D178:D195,D197,D202:D203,D205:D206)</f>
        <v>8957368.1199999992</v>
      </c>
      <c r="E2" s="206">
        <f>SUM(E7:E19,E22:E44,E46:E54,E56:E143,E148:E153,E156:E157,E159:E160,E162:E176,E178:E195,E197,E202:E203,E205:E206)</f>
        <v>1565890</v>
      </c>
      <c r="F2" s="206">
        <f>SUM(F7:F19,F22:F44,F46:F54,F56:F143,F147:F153,F156:F157,F159:F160,F162:F176,F178:F195,F197,F202:F203,F205:F206)</f>
        <v>232766.30999999997</v>
      </c>
      <c r="G2" s="206">
        <f>SUM(G7:G19,G22:G44,G46:G54,G56:G143,G147:G153,G156:G157,G159:G160,G162:G176,G178:G195,G197,G202:G203,G205:G206)</f>
        <v>1798656.31</v>
      </c>
      <c r="H2" s="206">
        <f>SUM(H7:H19,H22:H44,H46:H54,H56:H143,H148:H153,H156:H157,H159:H160,H162:H176,H178:H195,H197,H202:H203,H205:H206)</f>
        <v>724318.12999999966</v>
      </c>
      <c r="I2" s="161">
        <f>H2/G2*100</f>
        <v>40.269957410596113</v>
      </c>
      <c r="J2" s="143"/>
      <c r="K2" s="143"/>
      <c r="L2" s="143"/>
    </row>
    <row r="3" spans="1:12" s="160" customFormat="1" ht="12.75" customHeight="1">
      <c r="A3" s="171" t="s">
        <v>882</v>
      </c>
      <c r="B3" s="170" t="s">
        <v>881</v>
      </c>
      <c r="C3" s="169"/>
      <c r="D3" s="168">
        <f>SUM(D7:D19,D22:D44,D46:D54,D56:D143)</f>
        <v>8691654</v>
      </c>
      <c r="E3" s="168">
        <f>SUM(E7:E19,E22:E44,E46:E54,E56:E143)</f>
        <v>1405101</v>
      </c>
      <c r="F3" s="168">
        <f>SUM(F7:F19,F22:F44,F46:F54,F56:F143)</f>
        <v>247032.80999999997</v>
      </c>
      <c r="G3" s="168">
        <f>SUM(G7:G19,G22:G44,G46:G54,G56:G143)</f>
        <v>1652133.81</v>
      </c>
      <c r="H3" s="168">
        <f>SUM(H7:H19,H22:H44,H46:H54,H56:H143)</f>
        <v>669718.86999999965</v>
      </c>
      <c r="I3" s="161">
        <f>H3/G3*100</f>
        <v>40.536599756408329</v>
      </c>
      <c r="J3" s="143"/>
      <c r="K3" s="143"/>
      <c r="L3" s="143"/>
    </row>
    <row r="4" spans="1:12" s="160" customFormat="1" ht="12.75" customHeight="1">
      <c r="A4" s="171" t="s">
        <v>684</v>
      </c>
      <c r="B4" s="170" t="s">
        <v>683</v>
      </c>
      <c r="C4" s="169"/>
      <c r="D4" s="168">
        <f>SUM(D7:D19,D22:D44,D46:D54,D56:D143)</f>
        <v>8691654</v>
      </c>
      <c r="E4" s="168">
        <f>SUM(E7:E19,E22:E44,E46:E54,E56:E143)</f>
        <v>1405101</v>
      </c>
      <c r="F4" s="168">
        <f>SUM(F7:F19,F22:F44,F46:F54,F56:F143)</f>
        <v>247032.80999999997</v>
      </c>
      <c r="G4" s="168">
        <f>SUM(G7:G19,G22:G44,G46:G54,G56:G143)</f>
        <v>1652133.81</v>
      </c>
      <c r="H4" s="168">
        <f>SUM(H7:H19,H22:H44,H46:H54,H56:H143)</f>
        <v>669718.86999999965</v>
      </c>
      <c r="I4" s="161">
        <f>H4/G4*100</f>
        <v>40.536599756408329</v>
      </c>
      <c r="J4" s="143"/>
      <c r="K4" s="143"/>
      <c r="L4" s="143"/>
    </row>
    <row r="5" spans="1:12" s="160" customFormat="1" ht="12.75" customHeight="1">
      <c r="A5" s="171" t="s">
        <v>2</v>
      </c>
      <c r="B5" s="170" t="s">
        <v>714</v>
      </c>
      <c r="C5" s="169"/>
      <c r="D5" s="168">
        <f>SUM(D7:D19)</f>
        <v>136000</v>
      </c>
      <c r="E5" s="168">
        <f>SUM(E7:E19)</f>
        <v>20600</v>
      </c>
      <c r="F5" s="168">
        <f>SUM(F7:F19)</f>
        <v>10807.669999999998</v>
      </c>
      <c r="G5" s="168">
        <f>SUM(G7:G19)</f>
        <v>31407.67</v>
      </c>
      <c r="H5" s="168">
        <f>SUM(H7:H19)</f>
        <v>2524.79</v>
      </c>
      <c r="I5" s="161">
        <f>H5/G5*100</f>
        <v>8.0387688739725043</v>
      </c>
      <c r="J5" s="143"/>
      <c r="K5" s="143"/>
      <c r="L5" s="143"/>
    </row>
    <row r="6" spans="1:12" s="160" customFormat="1" ht="12.75" customHeight="1">
      <c r="A6" s="171" t="s">
        <v>880</v>
      </c>
      <c r="B6" s="170" t="s">
        <v>879</v>
      </c>
      <c r="C6" s="169"/>
      <c r="D6" s="168">
        <f>SUM(D7:D19)</f>
        <v>136000</v>
      </c>
      <c r="E6" s="168">
        <f>SUM(E7:E19)</f>
        <v>20600</v>
      </c>
      <c r="F6" s="168">
        <f>SUM(F7:F19)</f>
        <v>10807.669999999998</v>
      </c>
      <c r="G6" s="168">
        <f>SUM(G7:G19)</f>
        <v>31407.67</v>
      </c>
      <c r="H6" s="168">
        <f>SUM(H7:H19)</f>
        <v>2524.79</v>
      </c>
      <c r="I6" s="161">
        <f>H6/G6*100</f>
        <v>8.0387688739725043</v>
      </c>
      <c r="J6" s="143"/>
      <c r="K6" s="143"/>
      <c r="L6" s="143"/>
    </row>
    <row r="7" spans="1:12" ht="12.75" customHeight="1">
      <c r="A7" s="192">
        <v>41231</v>
      </c>
      <c r="B7" s="190" t="s">
        <v>20</v>
      </c>
      <c r="C7" s="189">
        <v>21</v>
      </c>
      <c r="D7" s="181">
        <v>0</v>
      </c>
      <c r="E7" s="151">
        <v>70</v>
      </c>
      <c r="F7" s="151"/>
      <c r="G7" s="150">
        <f>E7+F7</f>
        <v>70</v>
      </c>
      <c r="H7" s="149"/>
      <c r="I7" s="148">
        <f>H7/G7*100</f>
        <v>0</v>
      </c>
    </row>
    <row r="8" spans="1:12" ht="12.75" customHeight="1">
      <c r="A8" s="196" t="s">
        <v>878</v>
      </c>
      <c r="B8" s="183" t="s">
        <v>877</v>
      </c>
      <c r="C8" s="182">
        <v>21</v>
      </c>
      <c r="D8" s="195">
        <v>7000</v>
      </c>
      <c r="E8" s="194">
        <v>2380</v>
      </c>
      <c r="F8" s="194"/>
      <c r="G8" s="150">
        <f>E8+F8</f>
        <v>2380</v>
      </c>
      <c r="H8" s="193"/>
      <c r="I8" s="148">
        <f>H8/G8*100</f>
        <v>0</v>
      </c>
    </row>
    <row r="9" spans="1:12" ht="12.75" customHeight="1">
      <c r="A9" s="196">
        <v>42211</v>
      </c>
      <c r="B9" s="183" t="s">
        <v>877</v>
      </c>
      <c r="C9" s="182">
        <v>43</v>
      </c>
      <c r="D9" s="195">
        <v>0</v>
      </c>
      <c r="E9" s="194">
        <v>0</v>
      </c>
      <c r="F9" s="194">
        <v>862.3</v>
      </c>
      <c r="G9" s="150">
        <f>E9+F9</f>
        <v>862.3</v>
      </c>
      <c r="H9" s="193">
        <v>862.3</v>
      </c>
      <c r="I9" s="148">
        <f>H9/G9*100</f>
        <v>100</v>
      </c>
    </row>
    <row r="10" spans="1:12" ht="12.75" customHeight="1">
      <c r="A10" s="196">
        <v>42211</v>
      </c>
      <c r="B10" s="183" t="s">
        <v>877</v>
      </c>
      <c r="C10" s="182">
        <v>51</v>
      </c>
      <c r="D10" s="195">
        <v>0</v>
      </c>
      <c r="E10" s="194">
        <v>0</v>
      </c>
      <c r="F10" s="194">
        <v>2400</v>
      </c>
      <c r="G10" s="150">
        <f>E10+F10</f>
        <v>2400</v>
      </c>
      <c r="H10" s="193"/>
      <c r="I10" s="148">
        <f>H10/G10*100</f>
        <v>0</v>
      </c>
    </row>
    <row r="11" spans="1:12" ht="12.75" customHeight="1">
      <c r="A11" s="196" t="s">
        <v>876</v>
      </c>
      <c r="B11" s="183" t="s">
        <v>875</v>
      </c>
      <c r="C11" s="182">
        <v>21</v>
      </c>
      <c r="D11" s="195">
        <v>4000</v>
      </c>
      <c r="E11" s="194">
        <v>1060</v>
      </c>
      <c r="F11" s="194"/>
      <c r="G11" s="150">
        <f>E11+F11</f>
        <v>1060</v>
      </c>
      <c r="H11" s="193"/>
      <c r="I11" s="148">
        <f>H11/G11*100</f>
        <v>0</v>
      </c>
    </row>
    <row r="12" spans="1:12" ht="12.75" customHeight="1">
      <c r="A12" s="196" t="s">
        <v>874</v>
      </c>
      <c r="B12" s="183" t="s">
        <v>873</v>
      </c>
      <c r="C12" s="182">
        <v>21</v>
      </c>
      <c r="D12" s="195">
        <v>10000</v>
      </c>
      <c r="E12" s="194">
        <v>2390</v>
      </c>
      <c r="F12" s="194">
        <v>3000</v>
      </c>
      <c r="G12" s="150">
        <f>E12+F12</f>
        <v>5390</v>
      </c>
      <c r="H12" s="193"/>
      <c r="I12" s="148">
        <f>H12/G12*100</f>
        <v>0</v>
      </c>
    </row>
    <row r="13" spans="1:12" ht="12.75" customHeight="1">
      <c r="A13" s="196">
        <v>42271</v>
      </c>
      <c r="B13" s="183" t="s">
        <v>872</v>
      </c>
      <c r="C13" s="182">
        <v>43</v>
      </c>
      <c r="D13" s="195">
        <v>0</v>
      </c>
      <c r="E13" s="194">
        <v>0</v>
      </c>
      <c r="F13" s="194">
        <v>689.91</v>
      </c>
      <c r="G13" s="150">
        <f>E13+F13</f>
        <v>689.91</v>
      </c>
      <c r="H13" s="193">
        <v>689.91</v>
      </c>
      <c r="I13" s="148">
        <f>H13/G13*100</f>
        <v>100</v>
      </c>
    </row>
    <row r="14" spans="1:12" ht="12.75" customHeight="1">
      <c r="A14" s="196">
        <v>42271</v>
      </c>
      <c r="B14" s="183" t="s">
        <v>872</v>
      </c>
      <c r="C14" s="182">
        <v>21</v>
      </c>
      <c r="D14" s="195">
        <v>0</v>
      </c>
      <c r="E14" s="194">
        <v>0</v>
      </c>
      <c r="F14" s="194">
        <v>2000</v>
      </c>
      <c r="G14" s="150">
        <f>E14+F14</f>
        <v>2000</v>
      </c>
      <c r="H14" s="149">
        <v>804.4</v>
      </c>
      <c r="I14" s="148">
        <f>H14/G14*100</f>
        <v>40.22</v>
      </c>
    </row>
    <row r="15" spans="1:12" ht="12.75" customHeight="1">
      <c r="A15" s="196" t="s">
        <v>871</v>
      </c>
      <c r="B15" s="183" t="s">
        <v>870</v>
      </c>
      <c r="C15" s="182">
        <v>21</v>
      </c>
      <c r="D15" s="195">
        <v>8000</v>
      </c>
      <c r="E15" s="194">
        <v>270</v>
      </c>
      <c r="F15" s="194">
        <v>1785.46</v>
      </c>
      <c r="G15" s="150">
        <f>E15+F15</f>
        <v>2055.46</v>
      </c>
      <c r="H15" s="193"/>
      <c r="I15" s="148">
        <f>H15/G15*100</f>
        <v>0</v>
      </c>
    </row>
    <row r="16" spans="1:12" ht="12.75" customHeight="1">
      <c r="A16" s="196">
        <v>42273</v>
      </c>
      <c r="B16" s="183" t="s">
        <v>870</v>
      </c>
      <c r="C16" s="182">
        <v>42</v>
      </c>
      <c r="D16" s="195">
        <v>0</v>
      </c>
      <c r="E16" s="194">
        <v>100</v>
      </c>
      <c r="F16" s="194"/>
      <c r="G16" s="150">
        <f>E16+F16</f>
        <v>100</v>
      </c>
      <c r="H16" s="193"/>
      <c r="I16" s="148">
        <f>H16/G16*100</f>
        <v>0</v>
      </c>
    </row>
    <row r="17" spans="1:12" ht="12.75" customHeight="1">
      <c r="A17" s="192" t="s">
        <v>869</v>
      </c>
      <c r="B17" s="190" t="s">
        <v>868</v>
      </c>
      <c r="C17" s="189">
        <v>21</v>
      </c>
      <c r="D17" s="181">
        <v>2000</v>
      </c>
      <c r="E17" s="151">
        <v>130</v>
      </c>
      <c r="F17" s="151">
        <v>70</v>
      </c>
      <c r="G17" s="150">
        <f>E17+F17</f>
        <v>200</v>
      </c>
      <c r="H17" s="149">
        <v>168.18</v>
      </c>
      <c r="I17" s="148">
        <f>H17/G17*100</f>
        <v>84.09</v>
      </c>
    </row>
    <row r="18" spans="1:12" ht="12.75" customHeight="1">
      <c r="A18" s="192">
        <v>42411</v>
      </c>
      <c r="B18" s="190" t="s">
        <v>867</v>
      </c>
      <c r="C18" s="189">
        <v>43</v>
      </c>
      <c r="D18" s="181">
        <v>5000</v>
      </c>
      <c r="E18" s="151">
        <v>700</v>
      </c>
      <c r="F18" s="151"/>
      <c r="G18" s="150">
        <f>E18+F18</f>
        <v>700</v>
      </c>
      <c r="H18" s="149"/>
      <c r="I18" s="148">
        <f>H18/G18*100</f>
        <v>0</v>
      </c>
    </row>
    <row r="19" spans="1:12" ht="12.75" customHeight="1">
      <c r="A19" s="192">
        <v>42412</v>
      </c>
      <c r="B19" s="190" t="s">
        <v>866</v>
      </c>
      <c r="C19" s="189">
        <v>43</v>
      </c>
      <c r="D19" s="181">
        <v>100000</v>
      </c>
      <c r="E19" s="151">
        <v>13500</v>
      </c>
      <c r="F19" s="151"/>
      <c r="G19" s="150">
        <f>E19+F19</f>
        <v>13500</v>
      </c>
      <c r="H19" s="149"/>
      <c r="I19" s="148">
        <f>H19/G19*100</f>
        <v>0</v>
      </c>
    </row>
    <row r="20" spans="1:12" s="160" customFormat="1" ht="12.75" customHeight="1">
      <c r="A20" s="171" t="s">
        <v>32</v>
      </c>
      <c r="B20" s="170" t="s">
        <v>682</v>
      </c>
      <c r="C20" s="169"/>
      <c r="D20" s="168">
        <f>SUM(D22:D44,D46:D54,D56:D143)</f>
        <v>8555654</v>
      </c>
      <c r="E20" s="168">
        <f>SUM(E22:E44,E46:E54,E56:E143)</f>
        <v>1384501</v>
      </c>
      <c r="F20" s="168">
        <f>SUM(F22:F44,F46:F54,F56:F143)</f>
        <v>236225.13999999998</v>
      </c>
      <c r="G20" s="168">
        <f>SUM(G22:G44,G46:G54,G56:G143)</f>
        <v>1620726.1400000001</v>
      </c>
      <c r="H20" s="168">
        <f>SUM(H22:H44,H46:H54,H56:H143)</f>
        <v>667194.07999999973</v>
      </c>
      <c r="I20" s="161">
        <f>H20/G20*100</f>
        <v>41.166367564109237</v>
      </c>
      <c r="J20" s="143"/>
      <c r="K20" s="143"/>
      <c r="L20" s="143"/>
    </row>
    <row r="21" spans="1:12" s="160" customFormat="1" ht="12.75" customHeight="1">
      <c r="A21" s="171" t="s">
        <v>865</v>
      </c>
      <c r="B21" s="170" t="s">
        <v>864</v>
      </c>
      <c r="C21" s="169"/>
      <c r="D21" s="168">
        <f>SUM(D22:D44)</f>
        <v>7384040</v>
      </c>
      <c r="E21" s="168">
        <f>SUM(E22:E44)</f>
        <v>1096090</v>
      </c>
      <c r="F21" s="168">
        <f>SUM(F22:F44)</f>
        <v>227800</v>
      </c>
      <c r="G21" s="168">
        <f>SUM(G22:G44)</f>
        <v>1323890</v>
      </c>
      <c r="H21" s="168">
        <f>SUM(H22:H44)</f>
        <v>553426.52</v>
      </c>
      <c r="I21" s="161">
        <f>H21/G21*100</f>
        <v>41.803059166547065</v>
      </c>
      <c r="J21" s="143"/>
      <c r="K21" s="143"/>
      <c r="L21" s="143"/>
    </row>
    <row r="22" spans="1:12" ht="12.75" customHeight="1">
      <c r="A22" s="184" t="s">
        <v>700</v>
      </c>
      <c r="B22" s="190" t="s">
        <v>699</v>
      </c>
      <c r="C22" s="189">
        <v>41</v>
      </c>
      <c r="D22" s="181">
        <v>5951144</v>
      </c>
      <c r="E22" s="151">
        <v>850000</v>
      </c>
      <c r="F22" s="151">
        <v>165000</v>
      </c>
      <c r="G22" s="150">
        <f>E22+F22</f>
        <v>1015000</v>
      </c>
      <c r="H22" s="149">
        <v>438654.49</v>
      </c>
      <c r="I22" s="148">
        <f>H22/G22*100</f>
        <v>43.217191133004924</v>
      </c>
    </row>
    <row r="23" spans="1:12" ht="12.75" customHeight="1">
      <c r="A23" s="184">
        <v>31111</v>
      </c>
      <c r="B23" s="190" t="s">
        <v>699</v>
      </c>
      <c r="C23" s="189">
        <v>47</v>
      </c>
      <c r="D23" s="181">
        <v>0</v>
      </c>
      <c r="E23" s="151">
        <v>5300</v>
      </c>
      <c r="F23" s="151"/>
      <c r="G23" s="150">
        <f>E23+F23</f>
        <v>5300</v>
      </c>
      <c r="H23" s="149"/>
      <c r="I23" s="148">
        <f>H23/G23*100</f>
        <v>0</v>
      </c>
    </row>
    <row r="24" spans="1:12" ht="12.75" customHeight="1">
      <c r="A24" s="184">
        <v>31111</v>
      </c>
      <c r="B24" s="190" t="s">
        <v>699</v>
      </c>
      <c r="C24" s="189">
        <v>21</v>
      </c>
      <c r="D24" s="181">
        <v>0</v>
      </c>
      <c r="E24" s="151">
        <v>100</v>
      </c>
      <c r="F24" s="151"/>
      <c r="G24" s="150">
        <f>E24+F24</f>
        <v>100</v>
      </c>
      <c r="H24" s="149"/>
      <c r="I24" s="148">
        <f>H24/G24*100</f>
        <v>0</v>
      </c>
    </row>
    <row r="25" spans="1:12" ht="12.75" customHeight="1">
      <c r="A25" s="184" t="s">
        <v>863</v>
      </c>
      <c r="B25" s="190" t="s">
        <v>862</v>
      </c>
      <c r="C25" s="189">
        <v>41</v>
      </c>
      <c r="D25" s="181">
        <v>35000</v>
      </c>
      <c r="E25" s="151">
        <v>9300</v>
      </c>
      <c r="F25" s="151">
        <v>5000</v>
      </c>
      <c r="G25" s="150">
        <f>E25+F25</f>
        <v>14300</v>
      </c>
      <c r="H25" s="149">
        <v>5918.37</v>
      </c>
      <c r="I25" s="148">
        <f>H25/G25*100</f>
        <v>41.387202797202796</v>
      </c>
    </row>
    <row r="26" spans="1:12" ht="12.75" customHeight="1">
      <c r="A26" s="184" t="s">
        <v>861</v>
      </c>
      <c r="B26" s="190" t="s">
        <v>860</v>
      </c>
      <c r="C26" s="189">
        <v>41</v>
      </c>
      <c r="D26" s="181">
        <v>43300</v>
      </c>
      <c r="E26" s="151">
        <v>6000</v>
      </c>
      <c r="F26" s="151">
        <v>4000</v>
      </c>
      <c r="G26" s="150">
        <f>E26+F26</f>
        <v>10000</v>
      </c>
      <c r="H26" s="149">
        <v>3744.64</v>
      </c>
      <c r="I26" s="148">
        <f>H26/G26*100</f>
        <v>37.446399999999997</v>
      </c>
    </row>
    <row r="27" spans="1:12" ht="12.75" customHeight="1">
      <c r="A27" s="184" t="s">
        <v>859</v>
      </c>
      <c r="B27" s="190" t="s">
        <v>858</v>
      </c>
      <c r="C27" s="189">
        <v>41</v>
      </c>
      <c r="D27" s="181">
        <v>1296</v>
      </c>
      <c r="E27" s="151">
        <v>400</v>
      </c>
      <c r="F27" s="151">
        <v>400</v>
      </c>
      <c r="G27" s="150">
        <f>E27+F27</f>
        <v>800</v>
      </c>
      <c r="H27" s="149">
        <v>516.03</v>
      </c>
      <c r="I27" s="148">
        <f>H27/G27*100</f>
        <v>64.503749999999997</v>
      </c>
    </row>
    <row r="28" spans="1:12" ht="12.75" customHeight="1">
      <c r="A28" s="184" t="s">
        <v>857</v>
      </c>
      <c r="B28" s="190" t="s">
        <v>856</v>
      </c>
      <c r="C28" s="189">
        <v>41</v>
      </c>
      <c r="D28" s="181">
        <v>15000</v>
      </c>
      <c r="E28" s="151">
        <v>6500</v>
      </c>
      <c r="F28" s="151">
        <v>10000</v>
      </c>
      <c r="G28" s="150">
        <f>E28+F28</f>
        <v>16500</v>
      </c>
      <c r="H28" s="149">
        <v>5200.5600000000004</v>
      </c>
      <c r="I28" s="148">
        <f>H28/G28*100</f>
        <v>31.518545454545453</v>
      </c>
    </row>
    <row r="29" spans="1:12" ht="12.75" customHeight="1">
      <c r="A29" s="184" t="s">
        <v>857</v>
      </c>
      <c r="B29" s="190" t="s">
        <v>856</v>
      </c>
      <c r="C29" s="189">
        <v>42</v>
      </c>
      <c r="D29" s="181">
        <v>1000</v>
      </c>
      <c r="E29" s="151">
        <v>140</v>
      </c>
      <c r="F29" s="151"/>
      <c r="G29" s="150">
        <f>E29+F29</f>
        <v>140</v>
      </c>
      <c r="H29" s="149"/>
      <c r="I29" s="148">
        <f>H29/G29*100</f>
        <v>0</v>
      </c>
    </row>
    <row r="30" spans="1:12" ht="12.75" customHeight="1">
      <c r="A30" s="184" t="s">
        <v>855</v>
      </c>
      <c r="B30" s="190" t="s">
        <v>854</v>
      </c>
      <c r="C30" s="189">
        <v>41</v>
      </c>
      <c r="D30" s="181">
        <v>100800</v>
      </c>
      <c r="E30" s="151">
        <v>18000</v>
      </c>
      <c r="F30" s="151">
        <v>8000</v>
      </c>
      <c r="G30" s="150">
        <f>E30+F30</f>
        <v>26000</v>
      </c>
      <c r="H30" s="149"/>
      <c r="I30" s="148">
        <f>H30/G30*100</f>
        <v>0</v>
      </c>
    </row>
    <row r="31" spans="1:12" ht="12.75" customHeight="1">
      <c r="A31" s="184">
        <v>31214</v>
      </c>
      <c r="B31" s="190" t="s">
        <v>853</v>
      </c>
      <c r="C31" s="189">
        <v>41</v>
      </c>
      <c r="D31" s="181">
        <v>0</v>
      </c>
      <c r="E31" s="151">
        <v>2000</v>
      </c>
      <c r="F31" s="151"/>
      <c r="G31" s="150">
        <f>E31+F31</f>
        <v>2000</v>
      </c>
      <c r="H31" s="149"/>
      <c r="I31" s="148">
        <f>H31/G31*100</f>
        <v>0</v>
      </c>
    </row>
    <row r="32" spans="1:12" ht="12.75" customHeight="1">
      <c r="A32" s="184" t="s">
        <v>852</v>
      </c>
      <c r="B32" s="190" t="s">
        <v>851</v>
      </c>
      <c r="C32" s="189">
        <v>41</v>
      </c>
      <c r="D32" s="181">
        <v>5000</v>
      </c>
      <c r="E32" s="151">
        <v>3500</v>
      </c>
      <c r="F32" s="151"/>
      <c r="G32" s="150">
        <f>E32+F32</f>
        <v>3500</v>
      </c>
      <c r="H32" s="149">
        <v>880.17</v>
      </c>
      <c r="I32" s="148">
        <f>H32/G32*100</f>
        <v>25.147714285714283</v>
      </c>
    </row>
    <row r="33" spans="1:12" ht="12.75" customHeight="1">
      <c r="A33" s="184" t="s">
        <v>697</v>
      </c>
      <c r="B33" s="190" t="s">
        <v>696</v>
      </c>
      <c r="C33" s="189">
        <v>41</v>
      </c>
      <c r="D33" s="181">
        <v>81000</v>
      </c>
      <c r="E33" s="151">
        <v>15000</v>
      </c>
      <c r="F33" s="151">
        <v>3000</v>
      </c>
      <c r="G33" s="150">
        <f>E33+F33</f>
        <v>18000</v>
      </c>
      <c r="H33" s="149">
        <v>12900</v>
      </c>
      <c r="I33" s="148">
        <f>H33/G33*100</f>
        <v>71.666666666666671</v>
      </c>
    </row>
    <row r="34" spans="1:12" ht="12.75" customHeight="1">
      <c r="A34" s="184" t="s">
        <v>695</v>
      </c>
      <c r="B34" s="190" t="s">
        <v>694</v>
      </c>
      <c r="C34" s="189">
        <v>41</v>
      </c>
      <c r="D34" s="181">
        <v>27000</v>
      </c>
      <c r="E34" s="151">
        <v>3600</v>
      </c>
      <c r="F34" s="151"/>
      <c r="G34" s="150">
        <f>E34+F34</f>
        <v>3600</v>
      </c>
      <c r="H34" s="149"/>
      <c r="I34" s="148">
        <f>H34/G34*100</f>
        <v>0</v>
      </c>
    </row>
    <row r="35" spans="1:12" ht="12.75" customHeight="1">
      <c r="A35" s="184" t="s">
        <v>693</v>
      </c>
      <c r="B35" s="190" t="s">
        <v>692</v>
      </c>
      <c r="C35" s="189">
        <v>41</v>
      </c>
      <c r="D35" s="181">
        <v>975000</v>
      </c>
      <c r="E35" s="151">
        <v>150000</v>
      </c>
      <c r="F35" s="151">
        <v>30000</v>
      </c>
      <c r="G35" s="150">
        <f>E35+F35</f>
        <v>180000</v>
      </c>
      <c r="H35" s="149">
        <v>74234.880000000005</v>
      </c>
      <c r="I35" s="148">
        <f>H35/G35*100</f>
        <v>41.241599999999998</v>
      </c>
    </row>
    <row r="36" spans="1:12" ht="12.75" customHeight="1">
      <c r="A36" s="184">
        <v>31321</v>
      </c>
      <c r="B36" s="190" t="s">
        <v>692</v>
      </c>
      <c r="C36" s="189">
        <v>47</v>
      </c>
      <c r="D36" s="181">
        <v>0</v>
      </c>
      <c r="E36" s="151">
        <v>1300</v>
      </c>
      <c r="F36" s="151"/>
      <c r="G36" s="150">
        <f>E36+F36</f>
        <v>1300</v>
      </c>
      <c r="H36" s="149"/>
      <c r="I36" s="148">
        <f>H36/G36*100</f>
        <v>0</v>
      </c>
    </row>
    <row r="37" spans="1:12" ht="12.75" customHeight="1">
      <c r="A37" s="184" t="s">
        <v>850</v>
      </c>
      <c r="B37" s="190" t="s">
        <v>691</v>
      </c>
      <c r="C37" s="189">
        <v>41</v>
      </c>
      <c r="D37" s="181">
        <v>90000</v>
      </c>
      <c r="E37" s="151">
        <v>18000</v>
      </c>
      <c r="F37" s="151">
        <v>2000</v>
      </c>
      <c r="G37" s="150">
        <f>E37+F37</f>
        <v>20000</v>
      </c>
      <c r="H37" s="149">
        <v>8581.27</v>
      </c>
      <c r="I37" s="148">
        <f>H37/G37*100</f>
        <v>42.906350000000003</v>
      </c>
    </row>
    <row r="38" spans="1:12" ht="12.75" customHeight="1">
      <c r="A38" s="184">
        <v>32121</v>
      </c>
      <c r="B38" s="190" t="s">
        <v>691</v>
      </c>
      <c r="C38" s="189">
        <v>47</v>
      </c>
      <c r="D38" s="181">
        <v>0</v>
      </c>
      <c r="E38" s="151">
        <v>400</v>
      </c>
      <c r="F38" s="151"/>
      <c r="G38" s="150">
        <f>E38+F38</f>
        <v>400</v>
      </c>
      <c r="H38" s="149"/>
      <c r="I38" s="148">
        <f>H38/G38*100</f>
        <v>0</v>
      </c>
    </row>
    <row r="39" spans="1:12" ht="12.75" customHeight="1">
      <c r="A39" s="184" t="s">
        <v>760</v>
      </c>
      <c r="B39" s="190" t="s">
        <v>759</v>
      </c>
      <c r="C39" s="189">
        <v>41</v>
      </c>
      <c r="D39" s="181">
        <v>16000</v>
      </c>
      <c r="E39" s="151">
        <v>3000</v>
      </c>
      <c r="F39" s="151"/>
      <c r="G39" s="150">
        <f>E39+F39</f>
        <v>3000</v>
      </c>
      <c r="H39" s="149">
        <v>1147.25</v>
      </c>
      <c r="I39" s="148">
        <f>H39/G39*100</f>
        <v>38.241666666666667</v>
      </c>
    </row>
    <row r="40" spans="1:12" ht="12.75" customHeight="1">
      <c r="A40" s="184">
        <v>32373</v>
      </c>
      <c r="B40" s="190" t="s">
        <v>849</v>
      </c>
      <c r="C40" s="189">
        <v>41</v>
      </c>
      <c r="D40" s="181">
        <v>1000</v>
      </c>
      <c r="E40" s="151">
        <v>100</v>
      </c>
      <c r="F40" s="151"/>
      <c r="G40" s="150">
        <f>E40+F40</f>
        <v>100</v>
      </c>
      <c r="H40" s="149"/>
      <c r="I40" s="148">
        <f>H40/G40*100</f>
        <v>0</v>
      </c>
    </row>
    <row r="41" spans="1:12" ht="12.75" customHeight="1">
      <c r="A41" s="184">
        <v>32952</v>
      </c>
      <c r="B41" s="190" t="s">
        <v>731</v>
      </c>
      <c r="C41" s="189">
        <v>41</v>
      </c>
      <c r="D41" s="181">
        <v>6000</v>
      </c>
      <c r="E41" s="151">
        <v>100</v>
      </c>
      <c r="F41" s="151"/>
      <c r="G41" s="150">
        <f>E41+F41</f>
        <v>100</v>
      </c>
      <c r="H41" s="149"/>
      <c r="I41" s="148">
        <f>H41/G41*100</f>
        <v>0</v>
      </c>
    </row>
    <row r="42" spans="1:12" ht="12.75" customHeight="1">
      <c r="A42" s="184" t="s">
        <v>848</v>
      </c>
      <c r="B42" s="190" t="s">
        <v>847</v>
      </c>
      <c r="C42" s="189">
        <v>41</v>
      </c>
      <c r="D42" s="181">
        <v>20400</v>
      </c>
      <c r="E42" s="151">
        <v>3200</v>
      </c>
      <c r="F42" s="151">
        <v>400</v>
      </c>
      <c r="G42" s="150">
        <f>E42+F42</f>
        <v>3600</v>
      </c>
      <c r="H42" s="149">
        <v>1648.86</v>
      </c>
      <c r="I42" s="148">
        <f>H42/G42*100</f>
        <v>45.801666666666662</v>
      </c>
    </row>
    <row r="43" spans="1:12" ht="12.75" customHeight="1">
      <c r="A43" s="184">
        <v>32961</v>
      </c>
      <c r="B43" s="190" t="s">
        <v>57</v>
      </c>
      <c r="C43" s="189">
        <v>41</v>
      </c>
      <c r="D43" s="181">
        <v>15000</v>
      </c>
      <c r="E43" s="151">
        <v>100</v>
      </c>
      <c r="F43" s="151"/>
      <c r="G43" s="150">
        <f>E43+F43</f>
        <v>100</v>
      </c>
      <c r="H43" s="149"/>
      <c r="I43" s="148">
        <f>H43/G43*100</f>
        <v>0</v>
      </c>
    </row>
    <row r="44" spans="1:12" ht="12.75" customHeight="1">
      <c r="A44" s="184">
        <v>34339</v>
      </c>
      <c r="B44" s="190" t="s">
        <v>846</v>
      </c>
      <c r="C44" s="189">
        <v>41</v>
      </c>
      <c r="D44" s="181">
        <v>100</v>
      </c>
      <c r="E44" s="151">
        <v>50</v>
      </c>
      <c r="F44" s="151"/>
      <c r="G44" s="150">
        <f>E44+F44</f>
        <v>50</v>
      </c>
      <c r="H44" s="149"/>
      <c r="I44" s="148">
        <f>H44/G44*100</f>
        <v>0</v>
      </c>
    </row>
    <row r="45" spans="1:12" s="160" customFormat="1" ht="12.75" customHeight="1">
      <c r="A45" s="171" t="s">
        <v>845</v>
      </c>
      <c r="B45" s="170" t="s">
        <v>844</v>
      </c>
      <c r="C45" s="169"/>
      <c r="D45" s="168">
        <f>SUM(D46:D54)</f>
        <v>81000</v>
      </c>
      <c r="E45" s="168">
        <f>SUM(E46:E54)</f>
        <v>21547</v>
      </c>
      <c r="F45" s="168">
        <f>SUM(F46:F54)</f>
        <v>0</v>
      </c>
      <c r="G45" s="168">
        <f>SUM(G46:G54)</f>
        <v>21547</v>
      </c>
      <c r="H45" s="168">
        <f>SUM(H46:H54)</f>
        <v>975.85</v>
      </c>
      <c r="I45" s="161">
        <f>H45/G45*100</f>
        <v>4.528936742934051</v>
      </c>
      <c r="J45" s="143"/>
      <c r="K45" s="143"/>
      <c r="L45" s="143"/>
    </row>
    <row r="46" spans="1:12" ht="12.75" customHeight="1">
      <c r="A46" s="191" t="s">
        <v>843</v>
      </c>
      <c r="B46" s="190" t="s">
        <v>842</v>
      </c>
      <c r="C46" s="189">
        <v>12</v>
      </c>
      <c r="D46" s="181">
        <v>11000</v>
      </c>
      <c r="E46" s="151">
        <v>1327</v>
      </c>
      <c r="F46" s="151"/>
      <c r="G46" s="150">
        <f>E46+F46</f>
        <v>1327</v>
      </c>
      <c r="H46" s="149">
        <v>330.24</v>
      </c>
      <c r="I46" s="148">
        <f>H46/G46*100</f>
        <v>24.886209495101731</v>
      </c>
    </row>
    <row r="47" spans="1:12" ht="12.75" customHeight="1">
      <c r="A47" s="191" t="s">
        <v>841</v>
      </c>
      <c r="B47" s="190" t="s">
        <v>840</v>
      </c>
      <c r="C47" s="189">
        <v>12</v>
      </c>
      <c r="D47" s="181">
        <v>12000</v>
      </c>
      <c r="E47" s="151">
        <v>1327</v>
      </c>
      <c r="F47" s="151"/>
      <c r="G47" s="150">
        <f>E47+F47</f>
        <v>1327</v>
      </c>
      <c r="H47" s="149">
        <v>263.95999999999998</v>
      </c>
      <c r="I47" s="148">
        <f>H47/G47*100</f>
        <v>19.891484551620195</v>
      </c>
    </row>
    <row r="48" spans="1:12" ht="12.75" customHeight="1">
      <c r="A48" s="191" t="s">
        <v>839</v>
      </c>
      <c r="B48" s="190" t="s">
        <v>838</v>
      </c>
      <c r="C48" s="189">
        <v>12</v>
      </c>
      <c r="D48" s="181">
        <v>5000</v>
      </c>
      <c r="E48" s="151">
        <v>664</v>
      </c>
      <c r="F48" s="151"/>
      <c r="G48" s="150">
        <f>E48+F48</f>
        <v>664</v>
      </c>
      <c r="H48" s="149">
        <v>149.38999999999999</v>
      </c>
      <c r="I48" s="148">
        <f>H48/G48*100</f>
        <v>22.498493975903614</v>
      </c>
    </row>
    <row r="49" spans="1:12" ht="12.75" customHeight="1">
      <c r="A49" s="191" t="s">
        <v>837</v>
      </c>
      <c r="B49" s="190" t="s">
        <v>836</v>
      </c>
      <c r="C49" s="189">
        <v>12</v>
      </c>
      <c r="D49" s="181">
        <v>19500</v>
      </c>
      <c r="E49" s="151">
        <v>2588</v>
      </c>
      <c r="F49" s="151"/>
      <c r="G49" s="150">
        <f>E49+F49</f>
        <v>2588</v>
      </c>
      <c r="H49" s="149">
        <v>232.26</v>
      </c>
      <c r="I49" s="148">
        <f>H49/G49*100</f>
        <v>8.9744976816074189</v>
      </c>
    </row>
    <row r="50" spans="1:12" ht="12.75" customHeight="1">
      <c r="A50" s="192">
        <v>32321</v>
      </c>
      <c r="B50" s="190" t="s">
        <v>835</v>
      </c>
      <c r="C50" s="189">
        <v>36</v>
      </c>
      <c r="D50" s="181">
        <v>2000</v>
      </c>
      <c r="E50" s="151">
        <v>530</v>
      </c>
      <c r="F50" s="151"/>
      <c r="G50" s="150">
        <f>E50+F50</f>
        <v>530</v>
      </c>
      <c r="H50" s="149"/>
      <c r="I50" s="148">
        <f>H50/G50*100</f>
        <v>0</v>
      </c>
    </row>
    <row r="51" spans="1:12" ht="12.75" customHeight="1">
      <c r="A51" s="192">
        <v>32321</v>
      </c>
      <c r="B51" s="190" t="s">
        <v>835</v>
      </c>
      <c r="C51" s="189">
        <v>21</v>
      </c>
      <c r="D51" s="181">
        <v>10000</v>
      </c>
      <c r="E51" s="151">
        <v>7996</v>
      </c>
      <c r="F51" s="151"/>
      <c r="G51" s="150">
        <f>E51+F51</f>
        <v>7996</v>
      </c>
      <c r="H51" s="149"/>
      <c r="I51" s="148">
        <f>H51/G51*100</f>
        <v>0</v>
      </c>
    </row>
    <row r="52" spans="1:12" ht="12.75" customHeight="1">
      <c r="A52" s="192">
        <v>32322</v>
      </c>
      <c r="B52" s="190" t="s">
        <v>834</v>
      </c>
      <c r="C52" s="189">
        <v>36</v>
      </c>
      <c r="D52" s="181">
        <v>3000</v>
      </c>
      <c r="E52" s="151">
        <v>660</v>
      </c>
      <c r="F52" s="151"/>
      <c r="G52" s="150">
        <f>E52+F52</f>
        <v>660</v>
      </c>
      <c r="H52" s="149"/>
      <c r="I52" s="148">
        <f>H52/G52*100</f>
        <v>0</v>
      </c>
    </row>
    <row r="53" spans="1:12" ht="12.75" customHeight="1">
      <c r="A53" s="192">
        <v>32322</v>
      </c>
      <c r="B53" s="190" t="s">
        <v>834</v>
      </c>
      <c r="C53" s="189">
        <v>21</v>
      </c>
      <c r="D53" s="181">
        <v>0</v>
      </c>
      <c r="E53" s="151">
        <v>4000</v>
      </c>
      <c r="F53" s="151"/>
      <c r="G53" s="150">
        <f>E53+F53</f>
        <v>4000</v>
      </c>
      <c r="H53" s="149"/>
      <c r="I53" s="148">
        <f>H53/G53*100</f>
        <v>0</v>
      </c>
    </row>
    <row r="54" spans="1:12" ht="12.75" customHeight="1">
      <c r="A54" s="191" t="s">
        <v>833</v>
      </c>
      <c r="B54" s="190" t="s">
        <v>832</v>
      </c>
      <c r="C54" s="189">
        <v>12</v>
      </c>
      <c r="D54" s="181">
        <v>18500</v>
      </c>
      <c r="E54" s="151">
        <v>2455</v>
      </c>
      <c r="F54" s="151"/>
      <c r="G54" s="150">
        <f>E54+F54</f>
        <v>2455</v>
      </c>
      <c r="H54" s="149"/>
      <c r="I54" s="148">
        <f>H54/G54*100</f>
        <v>0</v>
      </c>
    </row>
    <row r="55" spans="1:12" s="160" customFormat="1" ht="12.75" customHeight="1">
      <c r="A55" s="171" t="s">
        <v>831</v>
      </c>
      <c r="B55" s="170" t="s">
        <v>830</v>
      </c>
      <c r="C55" s="169"/>
      <c r="D55" s="168">
        <f>SUM(D56:D143)</f>
        <v>1090614</v>
      </c>
      <c r="E55" s="168">
        <f>SUM(E56:E143)</f>
        <v>266864</v>
      </c>
      <c r="F55" s="168">
        <f>SUM(F56:F143)</f>
        <v>8425.14</v>
      </c>
      <c r="G55" s="168">
        <f>SUM(G56:G143)</f>
        <v>275289.14</v>
      </c>
      <c r="H55" s="168">
        <f>SUM(H56:H143)</f>
        <v>112791.70999999999</v>
      </c>
      <c r="I55" s="161">
        <f>H55/G55*100</f>
        <v>40.972088473958685</v>
      </c>
      <c r="J55" s="143"/>
      <c r="K55" s="143"/>
      <c r="L55" s="143"/>
    </row>
    <row r="56" spans="1:12" ht="12.75" customHeight="1">
      <c r="A56" s="191" t="s">
        <v>829</v>
      </c>
      <c r="B56" s="190" t="s">
        <v>828</v>
      </c>
      <c r="C56" s="189">
        <v>12</v>
      </c>
      <c r="D56" s="181">
        <v>12000</v>
      </c>
      <c r="E56" s="151">
        <v>1593</v>
      </c>
      <c r="F56" s="151"/>
      <c r="G56" s="150">
        <f>E56+F56</f>
        <v>1593</v>
      </c>
      <c r="H56" s="149">
        <v>659.73</v>
      </c>
      <c r="I56" s="148">
        <f>H56/G56*100</f>
        <v>41.41431261770245</v>
      </c>
    </row>
    <row r="57" spans="1:12" ht="12.75" customHeight="1">
      <c r="A57" s="191" t="s">
        <v>829</v>
      </c>
      <c r="B57" s="190" t="s">
        <v>828</v>
      </c>
      <c r="C57" s="189">
        <v>51</v>
      </c>
      <c r="D57" s="181">
        <v>4000</v>
      </c>
      <c r="E57" s="151">
        <v>1500</v>
      </c>
      <c r="F57" s="151"/>
      <c r="G57" s="150">
        <f>E57+F57</f>
        <v>1500</v>
      </c>
      <c r="H57" s="149">
        <v>743.4</v>
      </c>
      <c r="I57" s="148">
        <f>H57/G57*100</f>
        <v>49.559999999999995</v>
      </c>
    </row>
    <row r="58" spans="1:12" ht="12.75" customHeight="1">
      <c r="A58" s="184">
        <v>32112</v>
      </c>
      <c r="B58" s="198" t="s">
        <v>827</v>
      </c>
      <c r="C58" s="189">
        <v>53</v>
      </c>
      <c r="D58" s="181">
        <v>20000</v>
      </c>
      <c r="E58" s="151">
        <v>250</v>
      </c>
      <c r="F58" s="151"/>
      <c r="G58" s="150">
        <f>E58+F58</f>
        <v>250</v>
      </c>
      <c r="H58" s="149"/>
      <c r="I58" s="148">
        <f>H58/G58*100</f>
        <v>0</v>
      </c>
    </row>
    <row r="59" spans="1:12" ht="12.75" customHeight="1">
      <c r="A59" s="184">
        <v>32112</v>
      </c>
      <c r="B59" s="198" t="s">
        <v>827</v>
      </c>
      <c r="C59" s="189">
        <v>51</v>
      </c>
      <c r="D59" s="181">
        <v>0</v>
      </c>
      <c r="E59" s="151">
        <v>500</v>
      </c>
      <c r="F59" s="151"/>
      <c r="G59" s="150">
        <f>E59+F59</f>
        <v>500</v>
      </c>
      <c r="H59" s="149"/>
      <c r="I59" s="148">
        <f>H59/G59*100</f>
        <v>0</v>
      </c>
    </row>
    <row r="60" spans="1:12" ht="12.75" customHeight="1">
      <c r="A60" s="184">
        <v>32112</v>
      </c>
      <c r="B60" s="198" t="s">
        <v>827</v>
      </c>
      <c r="C60" s="189">
        <v>12</v>
      </c>
      <c r="D60" s="181"/>
      <c r="E60" s="151">
        <v>133</v>
      </c>
      <c r="F60" s="151"/>
      <c r="G60" s="150">
        <f>E60+F60</f>
        <v>133</v>
      </c>
      <c r="H60" s="149"/>
      <c r="I60" s="148">
        <f>H60/G60*100</f>
        <v>0</v>
      </c>
    </row>
    <row r="61" spans="1:12" ht="12.75" customHeight="1">
      <c r="A61" s="205" t="s">
        <v>826</v>
      </c>
      <c r="B61" s="204" t="s">
        <v>825</v>
      </c>
      <c r="C61" s="200">
        <v>12</v>
      </c>
      <c r="D61" s="181">
        <v>9000</v>
      </c>
      <c r="E61" s="151">
        <v>1593</v>
      </c>
      <c r="F61" s="151">
        <v>500</v>
      </c>
      <c r="G61" s="150">
        <f>E61+F61</f>
        <v>2093</v>
      </c>
      <c r="H61" s="149">
        <v>1520.7</v>
      </c>
      <c r="I61" s="148">
        <f>H61/G61*100</f>
        <v>72.656473960821785</v>
      </c>
    </row>
    <row r="62" spans="1:12" ht="12.75" customHeight="1">
      <c r="A62" s="203">
        <v>32114</v>
      </c>
      <c r="B62" s="201" t="s">
        <v>824</v>
      </c>
      <c r="C62" s="200">
        <v>53</v>
      </c>
      <c r="D62" s="181">
        <v>40712</v>
      </c>
      <c r="E62" s="151">
        <v>200</v>
      </c>
      <c r="F62" s="151"/>
      <c r="G62" s="150">
        <f>E62+F62</f>
        <v>200</v>
      </c>
      <c r="H62" s="149"/>
      <c r="I62" s="148">
        <f>H62/G62*100</f>
        <v>0</v>
      </c>
    </row>
    <row r="63" spans="1:12" ht="12.75" customHeight="1">
      <c r="A63" s="205" t="s">
        <v>823</v>
      </c>
      <c r="B63" s="204" t="s">
        <v>822</v>
      </c>
      <c r="C63" s="200">
        <v>12</v>
      </c>
      <c r="D63" s="181">
        <v>8000</v>
      </c>
      <c r="E63" s="151">
        <v>531</v>
      </c>
      <c r="F63" s="151"/>
      <c r="G63" s="150">
        <f>E63+F63</f>
        <v>531</v>
      </c>
      <c r="H63" s="149">
        <v>194.41</v>
      </c>
      <c r="I63" s="148">
        <f>H63/G63*100</f>
        <v>36.612052730696796</v>
      </c>
    </row>
    <row r="64" spans="1:12" ht="12.75" customHeight="1">
      <c r="A64" s="205">
        <v>32116</v>
      </c>
      <c r="B64" s="204" t="s">
        <v>821</v>
      </c>
      <c r="C64" s="200">
        <v>12</v>
      </c>
      <c r="D64" s="181">
        <v>0</v>
      </c>
      <c r="E64" s="151">
        <v>66</v>
      </c>
      <c r="F64" s="151"/>
      <c r="G64" s="150">
        <f>E64+F64</f>
        <v>66</v>
      </c>
      <c r="H64" s="149"/>
      <c r="I64" s="148">
        <f>H64/G64*100</f>
        <v>0</v>
      </c>
    </row>
    <row r="65" spans="1:9" ht="12.75" customHeight="1">
      <c r="A65" s="203">
        <v>32116</v>
      </c>
      <c r="B65" s="201" t="s">
        <v>821</v>
      </c>
      <c r="C65" s="200">
        <v>53</v>
      </c>
      <c r="D65" s="181">
        <v>30630</v>
      </c>
      <c r="E65" s="151">
        <v>5500</v>
      </c>
      <c r="F65" s="151"/>
      <c r="G65" s="150">
        <f>E65+F65</f>
        <v>5500</v>
      </c>
      <c r="H65" s="149"/>
      <c r="I65" s="148">
        <f>H65/G65*100</f>
        <v>0</v>
      </c>
    </row>
    <row r="66" spans="1:9" ht="12.75" customHeight="1">
      <c r="A66" s="203">
        <v>32117</v>
      </c>
      <c r="B66" s="201" t="s">
        <v>820</v>
      </c>
      <c r="C66" s="200">
        <v>53</v>
      </c>
      <c r="D66" s="181">
        <v>0</v>
      </c>
      <c r="E66" s="151">
        <v>15000</v>
      </c>
      <c r="F66" s="151">
        <v>-3000</v>
      </c>
      <c r="G66" s="150">
        <f>E66+F66</f>
        <v>12000</v>
      </c>
      <c r="H66" s="149">
        <v>2448</v>
      </c>
      <c r="I66" s="148">
        <f>H66/G66*100</f>
        <v>20.399999999999999</v>
      </c>
    </row>
    <row r="67" spans="1:9" ht="12.75" customHeight="1">
      <c r="A67" s="203">
        <v>32119</v>
      </c>
      <c r="B67" s="201" t="s">
        <v>819</v>
      </c>
      <c r="C67" s="200">
        <v>53</v>
      </c>
      <c r="D67" s="181">
        <v>0</v>
      </c>
      <c r="E67" s="151">
        <v>2500</v>
      </c>
      <c r="F67" s="151">
        <v>-471.13</v>
      </c>
      <c r="G67" s="150">
        <f>E67+F67</f>
        <v>2028.87</v>
      </c>
      <c r="H67" s="149"/>
      <c r="I67" s="148">
        <f>H67/G67*100</f>
        <v>0</v>
      </c>
    </row>
    <row r="68" spans="1:9" ht="12.75" customHeight="1">
      <c r="A68" s="202" t="s">
        <v>818</v>
      </c>
      <c r="B68" s="201" t="s">
        <v>817</v>
      </c>
      <c r="C68" s="200">
        <v>12</v>
      </c>
      <c r="D68" s="181">
        <v>1000</v>
      </c>
      <c r="E68" s="151">
        <v>133</v>
      </c>
      <c r="F68" s="151"/>
      <c r="G68" s="150">
        <f>E68+F68</f>
        <v>133</v>
      </c>
      <c r="H68" s="149">
        <v>33.979999999999997</v>
      </c>
      <c r="I68" s="148">
        <f>H68/G68*100</f>
        <v>25.548872180451127</v>
      </c>
    </row>
    <row r="69" spans="1:9" ht="12.75" customHeight="1">
      <c r="A69" s="191" t="s">
        <v>815</v>
      </c>
      <c r="B69" s="190" t="s">
        <v>816</v>
      </c>
      <c r="C69" s="189">
        <v>12</v>
      </c>
      <c r="D69" s="181">
        <v>2500</v>
      </c>
      <c r="E69" s="151">
        <v>398</v>
      </c>
      <c r="F69" s="151">
        <v>200</v>
      </c>
      <c r="G69" s="150">
        <f>E69+F69</f>
        <v>598</v>
      </c>
      <c r="H69" s="149">
        <v>400</v>
      </c>
      <c r="I69" s="148">
        <f>H69/G69*100</f>
        <v>66.889632107023417</v>
      </c>
    </row>
    <row r="70" spans="1:9" ht="12.75" customHeight="1">
      <c r="A70" s="199" t="s">
        <v>815</v>
      </c>
      <c r="B70" s="198" t="s">
        <v>814</v>
      </c>
      <c r="C70" s="189">
        <v>53</v>
      </c>
      <c r="D70" s="181">
        <v>39810</v>
      </c>
      <c r="E70" s="151">
        <v>8000</v>
      </c>
      <c r="F70" s="151"/>
      <c r="G70" s="150">
        <f>E70+F70</f>
        <v>8000</v>
      </c>
      <c r="H70" s="149"/>
      <c r="I70" s="148">
        <f>H70/G70*100</f>
        <v>0</v>
      </c>
    </row>
    <row r="71" spans="1:9" ht="12.75" customHeight="1">
      <c r="A71" s="191" t="s">
        <v>813</v>
      </c>
      <c r="B71" s="190" t="s">
        <v>812</v>
      </c>
      <c r="C71" s="189">
        <v>12</v>
      </c>
      <c r="D71" s="181">
        <v>1500</v>
      </c>
      <c r="E71" s="151">
        <v>133</v>
      </c>
      <c r="F71" s="151">
        <v>395.24</v>
      </c>
      <c r="G71" s="150">
        <f>E71+F71</f>
        <v>528.24</v>
      </c>
      <c r="H71" s="149">
        <v>528.24</v>
      </c>
      <c r="I71" s="148">
        <f>H71/G71*100</f>
        <v>100</v>
      </c>
    </row>
    <row r="72" spans="1:9" ht="12.75" customHeight="1">
      <c r="A72" s="191" t="s">
        <v>811</v>
      </c>
      <c r="B72" s="190" t="s">
        <v>810</v>
      </c>
      <c r="C72" s="189">
        <v>12</v>
      </c>
      <c r="D72" s="181">
        <v>3062</v>
      </c>
      <c r="E72" s="151">
        <v>1062</v>
      </c>
      <c r="F72" s="151"/>
      <c r="G72" s="150">
        <f>E72+F72</f>
        <v>1062</v>
      </c>
      <c r="H72" s="149">
        <v>840.32</v>
      </c>
      <c r="I72" s="148">
        <f>H72/G72*100</f>
        <v>79.126177024482118</v>
      </c>
    </row>
    <row r="73" spans="1:9" ht="12.75" customHeight="1">
      <c r="A73" s="191" t="s">
        <v>809</v>
      </c>
      <c r="B73" s="190" t="s">
        <v>808</v>
      </c>
      <c r="C73" s="189">
        <v>12</v>
      </c>
      <c r="D73" s="181">
        <v>14000</v>
      </c>
      <c r="E73" s="151">
        <v>1858</v>
      </c>
      <c r="F73" s="151"/>
      <c r="G73" s="150">
        <f>E73+F73</f>
        <v>1858</v>
      </c>
      <c r="H73" s="149">
        <v>843.85</v>
      </c>
      <c r="I73" s="148">
        <f>H73/G73*100</f>
        <v>45.417115177610334</v>
      </c>
    </row>
    <row r="74" spans="1:9" ht="12.75" customHeight="1">
      <c r="A74" s="197" t="s">
        <v>807</v>
      </c>
      <c r="B74" s="183" t="s">
        <v>806</v>
      </c>
      <c r="C74" s="182">
        <v>12</v>
      </c>
      <c r="D74" s="195">
        <v>3500</v>
      </c>
      <c r="E74" s="194">
        <v>465</v>
      </c>
      <c r="F74" s="194"/>
      <c r="G74" s="150">
        <f>E74+F74</f>
        <v>465</v>
      </c>
      <c r="H74" s="193"/>
      <c r="I74" s="148">
        <f>H74/G74*100</f>
        <v>0</v>
      </c>
    </row>
    <row r="75" spans="1:9" ht="12.75" customHeight="1">
      <c r="A75" s="196">
        <v>32212</v>
      </c>
      <c r="B75" s="183" t="s">
        <v>805</v>
      </c>
      <c r="C75" s="182">
        <v>41</v>
      </c>
      <c r="D75" s="195"/>
      <c r="E75" s="194">
        <v>0</v>
      </c>
      <c r="F75" s="194">
        <v>26.34</v>
      </c>
      <c r="G75" s="150">
        <f>E75+F75</f>
        <v>26.34</v>
      </c>
      <c r="H75" s="193">
        <v>26.34</v>
      </c>
      <c r="I75" s="148">
        <f>H75/G75*100</f>
        <v>100</v>
      </c>
    </row>
    <row r="76" spans="1:9" ht="12.75" customHeight="1">
      <c r="A76" s="197" t="s">
        <v>804</v>
      </c>
      <c r="B76" s="183" t="s">
        <v>803</v>
      </c>
      <c r="C76" s="182">
        <v>12</v>
      </c>
      <c r="D76" s="195">
        <v>19000</v>
      </c>
      <c r="E76" s="194">
        <v>1991</v>
      </c>
      <c r="F76" s="194">
        <v>-400</v>
      </c>
      <c r="G76" s="150">
        <f>E76+F76</f>
        <v>1591</v>
      </c>
      <c r="H76" s="193">
        <v>170.04</v>
      </c>
      <c r="I76" s="148">
        <f>H76/G76*100</f>
        <v>10.687617850408547</v>
      </c>
    </row>
    <row r="77" spans="1:9" ht="12.75" customHeight="1">
      <c r="A77" s="197" t="s">
        <v>802</v>
      </c>
      <c r="B77" s="183" t="s">
        <v>801</v>
      </c>
      <c r="C77" s="182">
        <v>12</v>
      </c>
      <c r="D77" s="195">
        <v>19500</v>
      </c>
      <c r="E77" s="194">
        <v>2588</v>
      </c>
      <c r="F77" s="194">
        <v>400</v>
      </c>
      <c r="G77" s="150">
        <f>E77+F77</f>
        <v>2988</v>
      </c>
      <c r="H77" s="193">
        <v>2465.87</v>
      </c>
      <c r="I77" s="148">
        <f>H77/G77*100</f>
        <v>82.525769745649256</v>
      </c>
    </row>
    <row r="78" spans="1:9" ht="12.75" customHeight="1">
      <c r="A78" s="197" t="s">
        <v>800</v>
      </c>
      <c r="B78" s="183" t="s">
        <v>799</v>
      </c>
      <c r="C78" s="182">
        <v>12</v>
      </c>
      <c r="D78" s="195">
        <v>19000</v>
      </c>
      <c r="E78" s="194">
        <v>2256</v>
      </c>
      <c r="F78" s="194"/>
      <c r="G78" s="150">
        <f>E78+F78</f>
        <v>2256</v>
      </c>
      <c r="H78" s="193">
        <v>905.32</v>
      </c>
      <c r="I78" s="148">
        <f>H78/G78*100</f>
        <v>40.129432624113477</v>
      </c>
    </row>
    <row r="79" spans="1:9" ht="12.75" customHeight="1">
      <c r="A79" s="196">
        <v>32219</v>
      </c>
      <c r="B79" s="183" t="s">
        <v>799</v>
      </c>
      <c r="C79" s="182">
        <v>21</v>
      </c>
      <c r="D79" s="195">
        <v>0</v>
      </c>
      <c r="E79" s="194">
        <v>0</v>
      </c>
      <c r="F79" s="194">
        <v>1000</v>
      </c>
      <c r="G79" s="150">
        <f>E79+F79</f>
        <v>1000</v>
      </c>
      <c r="H79" s="193">
        <v>825.65</v>
      </c>
      <c r="I79" s="148">
        <f>H79/G79*100</f>
        <v>82.564999999999998</v>
      </c>
    </row>
    <row r="80" spans="1:9" ht="12.75" customHeight="1">
      <c r="A80" s="196">
        <v>32219</v>
      </c>
      <c r="B80" s="183" t="s">
        <v>798</v>
      </c>
      <c r="C80" s="182">
        <v>51</v>
      </c>
      <c r="D80" s="195">
        <v>600</v>
      </c>
      <c r="E80" s="194">
        <v>100</v>
      </c>
      <c r="F80" s="194"/>
      <c r="G80" s="150">
        <f>E80+F80</f>
        <v>100</v>
      </c>
      <c r="H80" s="193"/>
      <c r="I80" s="148">
        <f>H80/G80*100</f>
        <v>0</v>
      </c>
    </row>
    <row r="81" spans="1:9" ht="12.75" customHeight="1">
      <c r="A81" s="196">
        <v>32219</v>
      </c>
      <c r="B81" s="183" t="s">
        <v>798</v>
      </c>
      <c r="C81" s="182">
        <v>42</v>
      </c>
      <c r="D81" s="195">
        <v>0</v>
      </c>
      <c r="E81" s="194">
        <v>130</v>
      </c>
      <c r="F81" s="194"/>
      <c r="G81" s="150">
        <f>E81+F81</f>
        <v>130</v>
      </c>
      <c r="H81" s="193">
        <v>16.989999999999998</v>
      </c>
      <c r="I81" s="148">
        <f>H81/G81*100</f>
        <v>13.069230769230769</v>
      </c>
    </row>
    <row r="82" spans="1:9" ht="12.75" customHeight="1">
      <c r="A82" s="196">
        <v>32219</v>
      </c>
      <c r="B82" s="183" t="s">
        <v>798</v>
      </c>
      <c r="C82" s="182">
        <v>41</v>
      </c>
      <c r="D82" s="195">
        <v>0</v>
      </c>
      <c r="E82" s="194">
        <v>0</v>
      </c>
      <c r="F82" s="194">
        <v>324.02999999999997</v>
      </c>
      <c r="G82" s="150">
        <f>E82+F82</f>
        <v>324.02999999999997</v>
      </c>
      <c r="H82" s="193">
        <v>324.02999999999997</v>
      </c>
      <c r="I82" s="148">
        <f>H82/G82*100</f>
        <v>100</v>
      </c>
    </row>
    <row r="83" spans="1:9" ht="12.75" customHeight="1">
      <c r="A83" s="196">
        <v>32224</v>
      </c>
      <c r="B83" s="183" t="s">
        <v>797</v>
      </c>
      <c r="C83" s="182">
        <v>12</v>
      </c>
      <c r="D83" s="195">
        <v>1000</v>
      </c>
      <c r="E83" s="194">
        <v>133</v>
      </c>
      <c r="F83" s="194"/>
      <c r="G83" s="150">
        <f>E83+F83</f>
        <v>133</v>
      </c>
      <c r="H83" s="193">
        <v>33.33</v>
      </c>
      <c r="I83" s="148">
        <f>H83/G83*100</f>
        <v>25.060150375939848</v>
      </c>
    </row>
    <row r="84" spans="1:9" ht="12.75" customHeight="1">
      <c r="A84" s="196">
        <v>32224</v>
      </c>
      <c r="B84" s="183" t="s">
        <v>797</v>
      </c>
      <c r="C84" s="182">
        <v>21</v>
      </c>
      <c r="D84" s="195">
        <v>0</v>
      </c>
      <c r="E84" s="194">
        <v>0</v>
      </c>
      <c r="F84" s="194">
        <v>500</v>
      </c>
      <c r="G84" s="150">
        <f>E84+F84</f>
        <v>500</v>
      </c>
      <c r="H84" s="193">
        <v>193.87</v>
      </c>
      <c r="I84" s="148">
        <f>H84/G84*100</f>
        <v>38.774000000000001</v>
      </c>
    </row>
    <row r="85" spans="1:9" ht="12.75" customHeight="1">
      <c r="A85" s="196">
        <v>32224</v>
      </c>
      <c r="B85" s="183" t="s">
        <v>797</v>
      </c>
      <c r="C85" s="182">
        <v>42</v>
      </c>
      <c r="D85" s="195">
        <v>0</v>
      </c>
      <c r="E85" s="194">
        <v>50</v>
      </c>
      <c r="F85" s="194">
        <v>500</v>
      </c>
      <c r="G85" s="150">
        <f>E85+F85</f>
        <v>550</v>
      </c>
      <c r="H85" s="193">
        <v>219.56</v>
      </c>
      <c r="I85" s="148">
        <f>H85/G85*100</f>
        <v>39.92</v>
      </c>
    </row>
    <row r="86" spans="1:9" ht="12.75" customHeight="1">
      <c r="A86" s="197" t="s">
        <v>796</v>
      </c>
      <c r="B86" s="183" t="s">
        <v>795</v>
      </c>
      <c r="C86" s="182">
        <v>12</v>
      </c>
      <c r="D86" s="195">
        <v>68000</v>
      </c>
      <c r="E86" s="194">
        <v>10352</v>
      </c>
      <c r="F86" s="194"/>
      <c r="G86" s="150">
        <f>E86+F86</f>
        <v>10352</v>
      </c>
      <c r="H86" s="193">
        <v>3927.33</v>
      </c>
      <c r="I86" s="148">
        <f>H86/G86*100</f>
        <v>37.937886398763524</v>
      </c>
    </row>
    <row r="87" spans="1:9" ht="12.75" customHeight="1">
      <c r="A87" s="196" t="s">
        <v>794</v>
      </c>
      <c r="B87" s="183" t="s">
        <v>793</v>
      </c>
      <c r="C87" s="182">
        <v>12</v>
      </c>
      <c r="D87" s="195">
        <v>117000</v>
      </c>
      <c r="E87" s="194">
        <v>15263</v>
      </c>
      <c r="F87" s="194"/>
      <c r="G87" s="150">
        <f>E87+F87</f>
        <v>15263</v>
      </c>
      <c r="H87" s="193">
        <v>14109.07</v>
      </c>
      <c r="I87" s="148">
        <f>H87/G87*100</f>
        <v>92.439690755421609</v>
      </c>
    </row>
    <row r="88" spans="1:9" ht="12.75" customHeight="1">
      <c r="A88" s="196" t="s">
        <v>792</v>
      </c>
      <c r="B88" s="183" t="s">
        <v>791</v>
      </c>
      <c r="C88" s="182">
        <v>12</v>
      </c>
      <c r="D88" s="195">
        <v>500</v>
      </c>
      <c r="E88" s="194">
        <v>66</v>
      </c>
      <c r="F88" s="194"/>
      <c r="G88" s="150">
        <f>E88+F88</f>
        <v>66</v>
      </c>
      <c r="H88" s="193"/>
      <c r="I88" s="148">
        <f>H88/G88*100</f>
        <v>0</v>
      </c>
    </row>
    <row r="89" spans="1:9" ht="12.75" customHeight="1">
      <c r="A89" s="196" t="s">
        <v>790</v>
      </c>
      <c r="B89" s="183" t="s">
        <v>789</v>
      </c>
      <c r="C89" s="182">
        <v>12</v>
      </c>
      <c r="D89" s="195">
        <v>19500</v>
      </c>
      <c r="E89" s="194">
        <v>2588</v>
      </c>
      <c r="F89" s="194"/>
      <c r="G89" s="150">
        <f>E89+F89</f>
        <v>2588</v>
      </c>
      <c r="H89" s="193">
        <v>717.04</v>
      </c>
      <c r="I89" s="148">
        <f>H89/G89*100</f>
        <v>27.706336939721794</v>
      </c>
    </row>
    <row r="90" spans="1:9" ht="12.75" customHeight="1">
      <c r="A90" s="196">
        <v>32251</v>
      </c>
      <c r="B90" s="183" t="s">
        <v>789</v>
      </c>
      <c r="C90" s="182">
        <v>21</v>
      </c>
      <c r="D90" s="195">
        <v>0</v>
      </c>
      <c r="E90" s="194">
        <v>65</v>
      </c>
      <c r="F90" s="194">
        <v>2000</v>
      </c>
      <c r="G90" s="150">
        <f>E90+F90</f>
        <v>2065</v>
      </c>
      <c r="H90" s="193"/>
      <c r="I90" s="148">
        <f>H90/G90*100</f>
        <v>0</v>
      </c>
    </row>
    <row r="91" spans="1:9" ht="12.75" customHeight="1">
      <c r="A91" s="196">
        <v>32251</v>
      </c>
      <c r="B91" s="183" t="s">
        <v>789</v>
      </c>
      <c r="C91" s="182">
        <v>42</v>
      </c>
      <c r="D91" s="195">
        <v>0</v>
      </c>
      <c r="E91" s="194">
        <v>130</v>
      </c>
      <c r="F91" s="194">
        <v>200</v>
      </c>
      <c r="G91" s="150">
        <f>E91+F91</f>
        <v>330</v>
      </c>
      <c r="H91" s="193"/>
      <c r="I91" s="148">
        <f>H91/G91*100</f>
        <v>0</v>
      </c>
    </row>
    <row r="92" spans="1:9" ht="12.75" customHeight="1">
      <c r="A92" s="196">
        <v>32251</v>
      </c>
      <c r="B92" s="183" t="s">
        <v>789</v>
      </c>
      <c r="C92" s="182">
        <v>41</v>
      </c>
      <c r="D92" s="195">
        <v>0</v>
      </c>
      <c r="E92" s="194">
        <v>0</v>
      </c>
      <c r="F92" s="194">
        <v>88.26</v>
      </c>
      <c r="G92" s="150">
        <f>E92+F92</f>
        <v>88.26</v>
      </c>
      <c r="H92" s="193">
        <v>88.26</v>
      </c>
      <c r="I92" s="148">
        <f>H92/G92*100</f>
        <v>100</v>
      </c>
    </row>
    <row r="93" spans="1:9" ht="12.75" customHeight="1">
      <c r="A93" s="196">
        <v>32251</v>
      </c>
      <c r="B93" s="183" t="s">
        <v>788</v>
      </c>
      <c r="C93" s="182">
        <v>51</v>
      </c>
      <c r="D93" s="195">
        <v>0</v>
      </c>
      <c r="E93" s="194">
        <v>0</v>
      </c>
      <c r="F93" s="194">
        <v>1600</v>
      </c>
      <c r="G93" s="150">
        <f>E93+F93</f>
        <v>1600</v>
      </c>
      <c r="H93" s="193"/>
      <c r="I93" s="148">
        <f>H93/G93*100</f>
        <v>0</v>
      </c>
    </row>
    <row r="94" spans="1:9" ht="12.75" customHeight="1">
      <c r="A94" s="196" t="s">
        <v>787</v>
      </c>
      <c r="B94" s="183" t="s">
        <v>786</v>
      </c>
      <c r="C94" s="182">
        <v>12</v>
      </c>
      <c r="D94" s="195">
        <v>5000</v>
      </c>
      <c r="E94" s="194">
        <v>663</v>
      </c>
      <c r="F94" s="194"/>
      <c r="G94" s="150">
        <f>E94+F94</f>
        <v>663</v>
      </c>
      <c r="H94" s="193"/>
      <c r="I94" s="148">
        <f>H94/G94*100</f>
        <v>0</v>
      </c>
    </row>
    <row r="95" spans="1:9" ht="12.75" customHeight="1">
      <c r="A95" s="196" t="s">
        <v>785</v>
      </c>
      <c r="B95" s="183" t="s">
        <v>784</v>
      </c>
      <c r="C95" s="182">
        <v>12</v>
      </c>
      <c r="D95" s="195">
        <v>19200</v>
      </c>
      <c r="E95" s="194">
        <v>2389</v>
      </c>
      <c r="F95" s="194"/>
      <c r="G95" s="150">
        <f>E95+F95</f>
        <v>2389</v>
      </c>
      <c r="H95" s="193">
        <v>886.7</v>
      </c>
      <c r="I95" s="148">
        <f>H95/G95*100</f>
        <v>37.115948095437425</v>
      </c>
    </row>
    <row r="96" spans="1:9" ht="12.75" customHeight="1">
      <c r="A96" s="196" t="s">
        <v>783</v>
      </c>
      <c r="B96" s="183" t="s">
        <v>782</v>
      </c>
      <c r="C96" s="182">
        <v>12</v>
      </c>
      <c r="D96" s="195">
        <v>2448</v>
      </c>
      <c r="E96" s="194">
        <v>133</v>
      </c>
      <c r="F96" s="194"/>
      <c r="G96" s="150">
        <f>E96+F96</f>
        <v>133</v>
      </c>
      <c r="H96" s="193"/>
      <c r="I96" s="148">
        <f>H96/G96*100</f>
        <v>0</v>
      </c>
    </row>
    <row r="97" spans="1:9" ht="12.75" customHeight="1">
      <c r="A97" s="196" t="s">
        <v>781</v>
      </c>
      <c r="B97" s="183" t="s">
        <v>780</v>
      </c>
      <c r="C97" s="182">
        <v>12</v>
      </c>
      <c r="D97" s="195">
        <v>3400</v>
      </c>
      <c r="E97" s="194">
        <v>451</v>
      </c>
      <c r="F97" s="194"/>
      <c r="G97" s="150">
        <f>E97+F97</f>
        <v>451</v>
      </c>
      <c r="H97" s="193">
        <v>304.26</v>
      </c>
      <c r="I97" s="148">
        <f>H97/G97*100</f>
        <v>67.463414634146332</v>
      </c>
    </row>
    <row r="98" spans="1:9" ht="12.75" customHeight="1">
      <c r="A98" s="196" t="s">
        <v>779</v>
      </c>
      <c r="B98" s="183" t="s">
        <v>778</v>
      </c>
      <c r="C98" s="182">
        <v>12</v>
      </c>
      <c r="D98" s="195">
        <v>231000</v>
      </c>
      <c r="E98" s="194">
        <v>30526</v>
      </c>
      <c r="F98" s="194"/>
      <c r="G98" s="150">
        <f>E98+F98</f>
        <v>30526</v>
      </c>
      <c r="H98" s="193">
        <v>18475.02</v>
      </c>
      <c r="I98" s="148">
        <f>H98/G98*100</f>
        <v>60.522243333551728</v>
      </c>
    </row>
    <row r="99" spans="1:9" ht="12.75" customHeight="1">
      <c r="A99" s="196" t="s">
        <v>779</v>
      </c>
      <c r="B99" s="183" t="s">
        <v>778</v>
      </c>
      <c r="C99" s="182">
        <v>41</v>
      </c>
      <c r="D99" s="195">
        <v>3000</v>
      </c>
      <c r="E99" s="194">
        <v>0</v>
      </c>
      <c r="F99" s="194"/>
      <c r="G99" s="150">
        <f>E99+F99</f>
        <v>0</v>
      </c>
      <c r="H99" s="193"/>
      <c r="I99" s="148" t="e">
        <f>H99/G99*100</f>
        <v>#DIV/0!</v>
      </c>
    </row>
    <row r="100" spans="1:9" ht="12.75" customHeight="1">
      <c r="A100" s="196" t="s">
        <v>777</v>
      </c>
      <c r="B100" s="183" t="s">
        <v>776</v>
      </c>
      <c r="C100" s="182">
        <v>12</v>
      </c>
      <c r="D100" s="195">
        <v>1920</v>
      </c>
      <c r="E100" s="194">
        <v>255</v>
      </c>
      <c r="F100" s="194"/>
      <c r="G100" s="150">
        <f>E100+F100</f>
        <v>255</v>
      </c>
      <c r="H100" s="193">
        <v>127.44</v>
      </c>
      <c r="I100" s="148">
        <f>H100/G100*100</f>
        <v>49.976470588235294</v>
      </c>
    </row>
    <row r="101" spans="1:9" ht="12.75" customHeight="1">
      <c r="A101" s="196">
        <v>32339</v>
      </c>
      <c r="B101" s="183" t="s">
        <v>775</v>
      </c>
      <c r="C101" s="182">
        <v>12</v>
      </c>
      <c r="D101" s="195"/>
      <c r="E101" s="194">
        <v>133</v>
      </c>
      <c r="F101" s="194"/>
      <c r="G101" s="150">
        <f>E101+F101</f>
        <v>133</v>
      </c>
      <c r="H101" s="193"/>
      <c r="I101" s="148">
        <f>H101/G101*100</f>
        <v>0</v>
      </c>
    </row>
    <row r="102" spans="1:9" ht="12.75" customHeight="1">
      <c r="A102" s="196" t="s">
        <v>774</v>
      </c>
      <c r="B102" s="183" t="s">
        <v>773</v>
      </c>
      <c r="C102" s="182">
        <v>12</v>
      </c>
      <c r="D102" s="195">
        <v>19000</v>
      </c>
      <c r="E102" s="194">
        <v>2124</v>
      </c>
      <c r="F102" s="194"/>
      <c r="G102" s="150">
        <f>E102+F102</f>
        <v>2124</v>
      </c>
      <c r="H102" s="193">
        <v>1050.1300000000001</v>
      </c>
      <c r="I102" s="148">
        <f>H102/G102*100</f>
        <v>49.441148775894547</v>
      </c>
    </row>
    <row r="103" spans="1:9" ht="12.75" customHeight="1">
      <c r="A103" s="196" t="s">
        <v>772</v>
      </c>
      <c r="B103" s="183" t="s">
        <v>771</v>
      </c>
      <c r="C103" s="182">
        <v>12</v>
      </c>
      <c r="D103" s="195">
        <v>7200</v>
      </c>
      <c r="E103" s="194">
        <v>995</v>
      </c>
      <c r="F103" s="194">
        <v>300</v>
      </c>
      <c r="G103" s="150">
        <f>E103+F103</f>
        <v>1295</v>
      </c>
      <c r="H103" s="193">
        <v>1088.7</v>
      </c>
      <c r="I103" s="148">
        <f>H103/G103*100</f>
        <v>84.069498069498067</v>
      </c>
    </row>
    <row r="104" spans="1:9" ht="12.75" customHeight="1">
      <c r="A104" s="196" t="s">
        <v>770</v>
      </c>
      <c r="B104" s="183" t="s">
        <v>769</v>
      </c>
      <c r="C104" s="182">
        <v>12</v>
      </c>
      <c r="D104" s="195">
        <v>1250</v>
      </c>
      <c r="E104" s="194">
        <v>166</v>
      </c>
      <c r="F104" s="194"/>
      <c r="G104" s="150">
        <f>E104+F104</f>
        <v>166</v>
      </c>
      <c r="H104" s="193">
        <v>82.95</v>
      </c>
      <c r="I104" s="148">
        <f>H104/G104*100</f>
        <v>49.96987951807229</v>
      </c>
    </row>
    <row r="105" spans="1:9" ht="12.75" customHeight="1">
      <c r="A105" s="196" t="s">
        <v>768</v>
      </c>
      <c r="B105" s="183" t="s">
        <v>767</v>
      </c>
      <c r="C105" s="182">
        <v>12</v>
      </c>
      <c r="D105" s="195">
        <v>495</v>
      </c>
      <c r="E105" s="194">
        <v>66</v>
      </c>
      <c r="F105" s="194">
        <v>250</v>
      </c>
      <c r="G105" s="150">
        <f>E105+F105</f>
        <v>316</v>
      </c>
      <c r="H105" s="193">
        <v>252.71</v>
      </c>
      <c r="I105" s="148">
        <f>H105/G105*100</f>
        <v>79.971518987341767</v>
      </c>
    </row>
    <row r="106" spans="1:9" ht="12.75" customHeight="1">
      <c r="A106" s="191" t="s">
        <v>766</v>
      </c>
      <c r="B106" s="190" t="s">
        <v>765</v>
      </c>
      <c r="C106" s="189">
        <v>12</v>
      </c>
      <c r="D106" s="181">
        <v>29394</v>
      </c>
      <c r="E106" s="151">
        <v>3901</v>
      </c>
      <c r="F106" s="151"/>
      <c r="G106" s="150">
        <f>E106+F106</f>
        <v>3901</v>
      </c>
      <c r="H106" s="149">
        <v>1950.61</v>
      </c>
      <c r="I106" s="148">
        <f>H106/G106*100</f>
        <v>50.002819789797485</v>
      </c>
    </row>
    <row r="107" spans="1:9" ht="12.75" customHeight="1">
      <c r="A107" s="191" t="s">
        <v>764</v>
      </c>
      <c r="B107" s="190" t="s">
        <v>763</v>
      </c>
      <c r="C107" s="189">
        <v>12</v>
      </c>
      <c r="D107" s="181">
        <v>10000</v>
      </c>
      <c r="E107" s="151">
        <v>2523</v>
      </c>
      <c r="F107" s="151">
        <v>-133.94999999999999</v>
      </c>
      <c r="G107" s="150">
        <f>E107+F107</f>
        <v>2389.0500000000002</v>
      </c>
      <c r="H107" s="149">
        <v>2435.73</v>
      </c>
      <c r="I107" s="148">
        <f>H107/G107*100</f>
        <v>101.95391473598292</v>
      </c>
    </row>
    <row r="108" spans="1:9" ht="12.75" customHeight="1">
      <c r="A108" s="192">
        <v>32361</v>
      </c>
      <c r="B108" s="190" t="s">
        <v>762</v>
      </c>
      <c r="C108" s="189">
        <v>41</v>
      </c>
      <c r="D108" s="181">
        <v>0</v>
      </c>
      <c r="E108" s="151">
        <v>0</v>
      </c>
      <c r="F108" s="151">
        <v>100</v>
      </c>
      <c r="G108" s="150">
        <f>E108+F108</f>
        <v>100</v>
      </c>
      <c r="H108" s="149"/>
      <c r="I108" s="148">
        <f>H108/G108*100</f>
        <v>0</v>
      </c>
    </row>
    <row r="109" spans="1:9" ht="12.75" customHeight="1">
      <c r="A109" s="192">
        <v>32363</v>
      </c>
      <c r="B109" s="190" t="s">
        <v>761</v>
      </c>
      <c r="C109" s="189">
        <v>41</v>
      </c>
      <c r="D109" s="181">
        <v>8400</v>
      </c>
      <c r="E109" s="151">
        <v>300</v>
      </c>
      <c r="F109" s="151">
        <v>-200</v>
      </c>
      <c r="G109" s="150">
        <f>E109+F109</f>
        <v>100</v>
      </c>
      <c r="H109" s="149"/>
      <c r="I109" s="148">
        <f>H109/G109*100</f>
        <v>0</v>
      </c>
    </row>
    <row r="110" spans="1:9" ht="12.75" customHeight="1">
      <c r="A110" s="191" t="s">
        <v>760</v>
      </c>
      <c r="B110" s="190" t="s">
        <v>759</v>
      </c>
      <c r="C110" s="189">
        <v>12</v>
      </c>
      <c r="D110" s="181">
        <v>7657</v>
      </c>
      <c r="E110" s="151">
        <v>1016</v>
      </c>
      <c r="F110" s="151"/>
      <c r="G110" s="150">
        <f>E110+F110</f>
        <v>1016</v>
      </c>
      <c r="H110" s="149">
        <v>710.82</v>
      </c>
      <c r="I110" s="148">
        <f>H110/G110*100</f>
        <v>69.962598425196859</v>
      </c>
    </row>
    <row r="111" spans="1:9" ht="12.75" customHeight="1">
      <c r="A111" s="191" t="s">
        <v>758</v>
      </c>
      <c r="B111" s="190" t="s">
        <v>757</v>
      </c>
      <c r="C111" s="189">
        <v>12</v>
      </c>
      <c r="D111" s="181">
        <v>1000</v>
      </c>
      <c r="E111" s="151">
        <v>133</v>
      </c>
      <c r="F111" s="151"/>
      <c r="G111" s="150">
        <f>E111+F111</f>
        <v>133</v>
      </c>
      <c r="H111" s="149"/>
      <c r="I111" s="148">
        <f>H111/G111*100</f>
        <v>0</v>
      </c>
    </row>
    <row r="112" spans="1:9" ht="12.75" customHeight="1">
      <c r="A112" s="191" t="s">
        <v>756</v>
      </c>
      <c r="B112" s="190" t="s">
        <v>755</v>
      </c>
      <c r="C112" s="189">
        <v>12</v>
      </c>
      <c r="D112" s="181">
        <v>8288</v>
      </c>
      <c r="E112" s="151">
        <v>1399</v>
      </c>
      <c r="F112" s="151">
        <v>-160</v>
      </c>
      <c r="G112" s="150">
        <f>E112+F112</f>
        <v>1239</v>
      </c>
      <c r="H112" s="149">
        <v>714.62</v>
      </c>
      <c r="I112" s="148">
        <f>H112/G112*100</f>
        <v>57.677158999192898</v>
      </c>
    </row>
    <row r="113" spans="1:9" ht="12.75" customHeight="1">
      <c r="A113" s="191" t="s">
        <v>756</v>
      </c>
      <c r="B113" s="190" t="s">
        <v>755</v>
      </c>
      <c r="C113" s="189">
        <v>41</v>
      </c>
      <c r="D113" s="181">
        <v>2000</v>
      </c>
      <c r="E113" s="151">
        <v>300</v>
      </c>
      <c r="F113" s="151">
        <v>230.89</v>
      </c>
      <c r="G113" s="150">
        <f>E113+F113</f>
        <v>530.89</v>
      </c>
      <c r="H113" s="149"/>
      <c r="I113" s="148">
        <f>H113/G113*100</f>
        <v>0</v>
      </c>
    </row>
    <row r="114" spans="1:9" ht="12.75" customHeight="1">
      <c r="A114" s="191" t="s">
        <v>754</v>
      </c>
      <c r="B114" s="190" t="s">
        <v>753</v>
      </c>
      <c r="C114" s="189">
        <v>12</v>
      </c>
      <c r="D114" s="181">
        <v>8403</v>
      </c>
      <c r="E114" s="151">
        <v>1115</v>
      </c>
      <c r="F114" s="151">
        <v>800</v>
      </c>
      <c r="G114" s="150">
        <f>E114+F114</f>
        <v>1915</v>
      </c>
      <c r="H114" s="149">
        <v>1952.08</v>
      </c>
      <c r="I114" s="148">
        <f>H114/G114*100</f>
        <v>101.93629242819844</v>
      </c>
    </row>
    <row r="115" spans="1:9" ht="12.75" customHeight="1">
      <c r="A115" s="191" t="s">
        <v>752</v>
      </c>
      <c r="B115" s="190" t="s">
        <v>751</v>
      </c>
      <c r="C115" s="189">
        <v>12</v>
      </c>
      <c r="D115" s="181">
        <v>800</v>
      </c>
      <c r="E115" s="151">
        <v>106</v>
      </c>
      <c r="F115" s="151"/>
      <c r="G115" s="150">
        <f>E115+F115</f>
        <v>106</v>
      </c>
      <c r="H115" s="149"/>
      <c r="I115" s="148">
        <f>H115/G115*100</f>
        <v>0</v>
      </c>
    </row>
    <row r="116" spans="1:9" ht="12.75" customHeight="1">
      <c r="A116" s="191" t="s">
        <v>750</v>
      </c>
      <c r="B116" s="190" t="s">
        <v>749</v>
      </c>
      <c r="C116" s="189">
        <v>12</v>
      </c>
      <c r="D116" s="181">
        <v>2000</v>
      </c>
      <c r="E116" s="151">
        <v>265</v>
      </c>
      <c r="F116" s="151"/>
      <c r="G116" s="150">
        <f>E116+F116</f>
        <v>265</v>
      </c>
      <c r="H116" s="149"/>
      <c r="I116" s="148">
        <f>H116/G116*100</f>
        <v>0</v>
      </c>
    </row>
    <row r="117" spans="1:9" ht="12.75" customHeight="1">
      <c r="A117" s="191" t="s">
        <v>748</v>
      </c>
      <c r="B117" s="190" t="s">
        <v>747</v>
      </c>
      <c r="C117" s="189">
        <v>12</v>
      </c>
      <c r="D117" s="181">
        <v>10000</v>
      </c>
      <c r="E117" s="151">
        <v>1062</v>
      </c>
      <c r="F117" s="151">
        <v>-400</v>
      </c>
      <c r="G117" s="150">
        <f>E117+F117</f>
        <v>662</v>
      </c>
      <c r="H117" s="149">
        <v>46</v>
      </c>
      <c r="I117" s="148">
        <f>H117/G117*100</f>
        <v>6.9486404833836861</v>
      </c>
    </row>
    <row r="118" spans="1:9" ht="12.75" customHeight="1">
      <c r="A118" s="191" t="s">
        <v>746</v>
      </c>
      <c r="B118" s="190" t="s">
        <v>745</v>
      </c>
      <c r="C118" s="189">
        <v>12</v>
      </c>
      <c r="D118" s="181">
        <v>1500</v>
      </c>
      <c r="E118" s="151">
        <v>66</v>
      </c>
      <c r="F118" s="151"/>
      <c r="G118" s="150">
        <f>E118+F118</f>
        <v>66</v>
      </c>
      <c r="H118" s="149"/>
      <c r="I118" s="148">
        <f>H118/G118*100</f>
        <v>0</v>
      </c>
    </row>
    <row r="119" spans="1:9" ht="12.75" customHeight="1">
      <c r="A119" s="191" t="s">
        <v>744</v>
      </c>
      <c r="B119" s="190" t="s">
        <v>743</v>
      </c>
      <c r="C119" s="189">
        <v>12</v>
      </c>
      <c r="D119" s="181">
        <v>4995</v>
      </c>
      <c r="E119" s="151">
        <v>663</v>
      </c>
      <c r="F119" s="151"/>
      <c r="G119" s="150">
        <f>E119+F119</f>
        <v>663</v>
      </c>
      <c r="H119" s="193">
        <v>331.5</v>
      </c>
      <c r="I119" s="148">
        <f>H119/G119*100</f>
        <v>50</v>
      </c>
    </row>
    <row r="120" spans="1:9" ht="12.75" customHeight="1">
      <c r="A120" s="191" t="s">
        <v>742</v>
      </c>
      <c r="B120" s="190" t="s">
        <v>741</v>
      </c>
      <c r="C120" s="189">
        <v>12</v>
      </c>
      <c r="D120" s="181">
        <v>19908</v>
      </c>
      <c r="E120" s="151">
        <v>1725</v>
      </c>
      <c r="F120" s="151">
        <v>-500</v>
      </c>
      <c r="G120" s="150">
        <f>E120+F120</f>
        <v>1225</v>
      </c>
      <c r="H120" s="149">
        <v>135.18</v>
      </c>
      <c r="I120" s="148">
        <f>H120/G120*100</f>
        <v>11.035102040816328</v>
      </c>
    </row>
    <row r="121" spans="1:9" ht="12.75" customHeight="1">
      <c r="A121" s="191" t="s">
        <v>740</v>
      </c>
      <c r="B121" s="190" t="s">
        <v>739</v>
      </c>
      <c r="C121" s="189">
        <v>12</v>
      </c>
      <c r="D121" s="181">
        <v>430</v>
      </c>
      <c r="E121" s="151">
        <v>66</v>
      </c>
      <c r="F121" s="151"/>
      <c r="G121" s="150">
        <f>E121+F121</f>
        <v>66</v>
      </c>
      <c r="H121" s="149"/>
      <c r="I121" s="148">
        <f>H121/G121*100</f>
        <v>0</v>
      </c>
    </row>
    <row r="122" spans="1:9" ht="12.75" customHeight="1">
      <c r="A122" s="192" t="s">
        <v>738</v>
      </c>
      <c r="B122" s="190" t="s">
        <v>737</v>
      </c>
      <c r="C122" s="189">
        <v>12</v>
      </c>
      <c r="D122" s="181">
        <v>9650</v>
      </c>
      <c r="E122" s="151">
        <v>1330</v>
      </c>
      <c r="F122" s="151"/>
      <c r="G122" s="150">
        <f>E122+F122</f>
        <v>1330</v>
      </c>
      <c r="H122" s="149"/>
      <c r="I122" s="148">
        <f>H122/G122*100</f>
        <v>0</v>
      </c>
    </row>
    <row r="123" spans="1:9" ht="12.75" customHeight="1">
      <c r="A123" s="192" t="s">
        <v>736</v>
      </c>
      <c r="B123" s="190" t="s">
        <v>735</v>
      </c>
      <c r="C123" s="189">
        <v>12</v>
      </c>
      <c r="D123" s="181">
        <v>14000</v>
      </c>
      <c r="E123" s="151">
        <v>1327</v>
      </c>
      <c r="F123" s="151">
        <v>-751.29</v>
      </c>
      <c r="G123" s="150">
        <f>E123+F123</f>
        <v>575.71</v>
      </c>
      <c r="H123" s="149">
        <v>144.71</v>
      </c>
      <c r="I123" s="148">
        <f>H123/G123*100</f>
        <v>25.135919125948831</v>
      </c>
    </row>
    <row r="124" spans="1:9" ht="12.75" customHeight="1">
      <c r="A124" s="196">
        <v>32941</v>
      </c>
      <c r="B124" s="183" t="s">
        <v>734</v>
      </c>
      <c r="C124" s="182">
        <v>21</v>
      </c>
      <c r="D124" s="195">
        <v>0</v>
      </c>
      <c r="E124" s="194">
        <v>0</v>
      </c>
      <c r="F124" s="194">
        <v>20</v>
      </c>
      <c r="G124" s="150">
        <f>E124+F124</f>
        <v>20</v>
      </c>
      <c r="H124" s="193">
        <v>13.27</v>
      </c>
      <c r="I124" s="148">
        <f>H124/G124*100</f>
        <v>66.349999999999994</v>
      </c>
    </row>
    <row r="125" spans="1:9" ht="12.75" customHeight="1">
      <c r="A125" s="196" t="s">
        <v>733</v>
      </c>
      <c r="B125" s="183" t="s">
        <v>732</v>
      </c>
      <c r="C125" s="182">
        <v>12</v>
      </c>
      <c r="D125" s="195">
        <v>1000</v>
      </c>
      <c r="E125" s="194">
        <v>132</v>
      </c>
      <c r="F125" s="194"/>
      <c r="G125" s="150">
        <f>E125+F125</f>
        <v>132</v>
      </c>
      <c r="H125" s="193">
        <v>53.09</v>
      </c>
      <c r="I125" s="148">
        <f>H125/G125*100</f>
        <v>40.219696969696969</v>
      </c>
    </row>
    <row r="126" spans="1:9" ht="12.75" customHeight="1">
      <c r="A126" s="196">
        <v>32952</v>
      </c>
      <c r="B126" s="183" t="s">
        <v>731</v>
      </c>
      <c r="C126" s="182">
        <v>12</v>
      </c>
      <c r="D126" s="195">
        <v>0</v>
      </c>
      <c r="E126" s="194">
        <v>66</v>
      </c>
      <c r="F126" s="194"/>
      <c r="G126" s="150">
        <f>E126+F126</f>
        <v>66</v>
      </c>
      <c r="H126" s="193"/>
      <c r="I126" s="148">
        <f>H126/G126*100</f>
        <v>0</v>
      </c>
    </row>
    <row r="127" spans="1:9" ht="12.75" customHeight="1">
      <c r="A127" s="196" t="s">
        <v>730</v>
      </c>
      <c r="B127" s="183" t="s">
        <v>729</v>
      </c>
      <c r="C127" s="182">
        <v>12</v>
      </c>
      <c r="D127" s="195">
        <v>1000</v>
      </c>
      <c r="E127" s="194">
        <v>133</v>
      </c>
      <c r="F127" s="194"/>
      <c r="G127" s="150">
        <f>E127+F127</f>
        <v>133</v>
      </c>
      <c r="H127" s="193"/>
      <c r="I127" s="148">
        <f>H127/G127*100</f>
        <v>0</v>
      </c>
    </row>
    <row r="128" spans="1:9" ht="12.75" customHeight="1">
      <c r="A128" s="196" t="s">
        <v>728</v>
      </c>
      <c r="B128" s="183" t="s">
        <v>727</v>
      </c>
      <c r="C128" s="182">
        <v>12</v>
      </c>
      <c r="D128" s="195">
        <v>800</v>
      </c>
      <c r="E128" s="194">
        <v>106</v>
      </c>
      <c r="F128" s="194"/>
      <c r="G128" s="150">
        <f>E128+F128</f>
        <v>106</v>
      </c>
      <c r="H128" s="193">
        <v>19.91</v>
      </c>
      <c r="I128" s="148">
        <f>H128/G128*100</f>
        <v>18.783018867924529</v>
      </c>
    </row>
    <row r="129" spans="1:12" ht="12.75" customHeight="1">
      <c r="A129" s="196" t="s">
        <v>726</v>
      </c>
      <c r="B129" s="183" t="s">
        <v>725</v>
      </c>
      <c r="C129" s="182">
        <v>12</v>
      </c>
      <c r="D129" s="195">
        <v>2000</v>
      </c>
      <c r="E129" s="194">
        <v>265</v>
      </c>
      <c r="F129" s="194"/>
      <c r="G129" s="150">
        <f>E129+F129</f>
        <v>265</v>
      </c>
      <c r="H129" s="193">
        <v>141.18</v>
      </c>
      <c r="I129" s="148">
        <f>H129/G129*100</f>
        <v>53.275471698113208</v>
      </c>
    </row>
    <row r="130" spans="1:12" ht="12.75" customHeight="1">
      <c r="A130" s="196" t="s">
        <v>688</v>
      </c>
      <c r="B130" s="183" t="s">
        <v>687</v>
      </c>
      <c r="C130" s="182">
        <v>12</v>
      </c>
      <c r="D130" s="195">
        <v>19000</v>
      </c>
      <c r="E130" s="194">
        <v>1770</v>
      </c>
      <c r="F130" s="194">
        <v>-500</v>
      </c>
      <c r="G130" s="150">
        <f>E130+F130</f>
        <v>1270</v>
      </c>
      <c r="H130" s="193">
        <v>324.39999999999998</v>
      </c>
      <c r="I130" s="148">
        <f>H130/G130*100</f>
        <v>25.54330708661417</v>
      </c>
    </row>
    <row r="131" spans="1:12" ht="12.75" customHeight="1">
      <c r="A131" s="196" t="s">
        <v>688</v>
      </c>
      <c r="B131" s="183" t="s">
        <v>724</v>
      </c>
      <c r="C131" s="182">
        <v>53</v>
      </c>
      <c r="D131" s="195">
        <v>38462</v>
      </c>
      <c r="E131" s="194">
        <v>100</v>
      </c>
      <c r="F131" s="194">
        <v>3000</v>
      </c>
      <c r="G131" s="150">
        <f>E131+F131</f>
        <v>3100</v>
      </c>
      <c r="H131" s="193"/>
      <c r="I131" s="148">
        <f>H131/G131*100</f>
        <v>0</v>
      </c>
    </row>
    <row r="132" spans="1:12" ht="12.75" customHeight="1">
      <c r="A132" s="196">
        <v>32999</v>
      </c>
      <c r="B132" s="183" t="s">
        <v>724</v>
      </c>
      <c r="C132" s="182">
        <v>21</v>
      </c>
      <c r="D132" s="195">
        <v>0</v>
      </c>
      <c r="E132" s="194">
        <v>70</v>
      </c>
      <c r="F132" s="194">
        <v>980</v>
      </c>
      <c r="G132" s="150">
        <f>E132+F132</f>
        <v>1050</v>
      </c>
      <c r="H132" s="193">
        <v>21.43</v>
      </c>
      <c r="I132" s="148">
        <f>H132/G132*100</f>
        <v>2.0409523809523806</v>
      </c>
    </row>
    <row r="133" spans="1:12" ht="12.75" customHeight="1">
      <c r="A133" s="196">
        <v>32999</v>
      </c>
      <c r="B133" s="183" t="s">
        <v>724</v>
      </c>
      <c r="C133" s="182">
        <v>51</v>
      </c>
      <c r="D133" s="195">
        <v>0</v>
      </c>
      <c r="E133" s="194">
        <v>100</v>
      </c>
      <c r="F133" s="194"/>
      <c r="G133" s="150">
        <f>E133+F133</f>
        <v>100</v>
      </c>
      <c r="H133" s="193"/>
      <c r="I133" s="148">
        <f>H133/G133*100</f>
        <v>0</v>
      </c>
    </row>
    <row r="134" spans="1:12" ht="12.75" customHeight="1">
      <c r="A134" s="196" t="s">
        <v>723</v>
      </c>
      <c r="B134" s="183" t="s">
        <v>722</v>
      </c>
      <c r="C134" s="182">
        <v>12</v>
      </c>
      <c r="D134" s="195">
        <v>2200</v>
      </c>
      <c r="E134" s="194">
        <v>332</v>
      </c>
      <c r="F134" s="194"/>
      <c r="G134" s="150">
        <f>E134+F134</f>
        <v>332</v>
      </c>
      <c r="H134" s="193">
        <v>156.27000000000001</v>
      </c>
      <c r="I134" s="148">
        <f>H134/G134*100</f>
        <v>47.069277108433738</v>
      </c>
    </row>
    <row r="135" spans="1:12" ht="12.75" customHeight="1">
      <c r="A135" s="196">
        <v>34312</v>
      </c>
      <c r="B135" s="183" t="s">
        <v>722</v>
      </c>
      <c r="C135" s="182">
        <v>53</v>
      </c>
      <c r="D135" s="195">
        <v>0</v>
      </c>
      <c r="E135" s="194">
        <v>50</v>
      </c>
      <c r="F135" s="194"/>
      <c r="G135" s="150">
        <f>E135+F135</f>
        <v>50</v>
      </c>
      <c r="H135" s="193"/>
      <c r="I135" s="148">
        <f>H135/G135*100</f>
        <v>0</v>
      </c>
    </row>
    <row r="136" spans="1:12" ht="12.75" customHeight="1">
      <c r="A136" s="196">
        <v>37219</v>
      </c>
      <c r="B136" s="183" t="s">
        <v>721</v>
      </c>
      <c r="C136" s="182">
        <v>41</v>
      </c>
      <c r="D136" s="195">
        <v>0</v>
      </c>
      <c r="E136" s="194">
        <v>400</v>
      </c>
      <c r="F136" s="194">
        <v>-400</v>
      </c>
      <c r="G136" s="150">
        <f>E136+F136</f>
        <v>0</v>
      </c>
      <c r="H136" s="193"/>
      <c r="I136" s="148">
        <v>0</v>
      </c>
    </row>
    <row r="137" spans="1:12" ht="12.75" customHeight="1">
      <c r="A137" s="196">
        <v>37221</v>
      </c>
      <c r="B137" s="183" t="s">
        <v>721</v>
      </c>
      <c r="C137" s="182">
        <v>41</v>
      </c>
      <c r="D137" s="195">
        <v>0</v>
      </c>
      <c r="E137" s="194">
        <v>0</v>
      </c>
      <c r="F137" s="194">
        <v>400</v>
      </c>
      <c r="G137" s="150">
        <f>E137+F137</f>
        <v>400</v>
      </c>
      <c r="H137" s="193">
        <v>131.4</v>
      </c>
      <c r="I137" s="148">
        <f>H137/G137*100</f>
        <v>32.85</v>
      </c>
    </row>
    <row r="138" spans="1:12" ht="12.75" customHeight="1">
      <c r="A138" s="196">
        <v>37224</v>
      </c>
      <c r="B138" s="183" t="s">
        <v>719</v>
      </c>
      <c r="C138" s="182">
        <v>21</v>
      </c>
      <c r="D138" s="195">
        <v>0</v>
      </c>
      <c r="E138" s="194">
        <v>15</v>
      </c>
      <c r="F138" s="194"/>
      <c r="G138" s="150">
        <f>E138+F138</f>
        <v>15</v>
      </c>
      <c r="H138" s="193"/>
      <c r="I138" s="148">
        <f>H138/G138*100</f>
        <v>0</v>
      </c>
    </row>
    <row r="139" spans="1:12" ht="12.75" customHeight="1">
      <c r="A139" s="196">
        <v>38129</v>
      </c>
      <c r="B139" s="183" t="s">
        <v>720</v>
      </c>
      <c r="C139" s="182">
        <v>41</v>
      </c>
      <c r="D139" s="195"/>
      <c r="E139" s="194">
        <v>0</v>
      </c>
      <c r="F139" s="194">
        <v>1050.6199999999999</v>
      </c>
      <c r="G139" s="150">
        <f>E139+F139</f>
        <v>1050.6199999999999</v>
      </c>
      <c r="H139" s="193">
        <v>1050.6199999999999</v>
      </c>
      <c r="I139" s="148">
        <f>H139/G139*100</f>
        <v>100</v>
      </c>
    </row>
    <row r="140" spans="1:12" ht="12.75" customHeight="1">
      <c r="A140" s="196">
        <v>38129</v>
      </c>
      <c r="B140" s="183" t="s">
        <v>720</v>
      </c>
      <c r="C140" s="182">
        <v>21</v>
      </c>
      <c r="D140" s="195">
        <v>0</v>
      </c>
      <c r="E140" s="194">
        <v>0</v>
      </c>
      <c r="F140" s="194">
        <v>5</v>
      </c>
      <c r="G140" s="150">
        <f>E140+F140</f>
        <v>5</v>
      </c>
      <c r="H140" s="193">
        <v>0.66</v>
      </c>
      <c r="I140" s="148">
        <f>H140/G140*100</f>
        <v>13.200000000000001</v>
      </c>
    </row>
    <row r="141" spans="1:12" ht="12.75" customHeight="1">
      <c r="A141" s="196">
        <v>37224</v>
      </c>
      <c r="B141" s="183" t="s">
        <v>719</v>
      </c>
      <c r="C141" s="182">
        <v>41</v>
      </c>
      <c r="D141" s="195">
        <v>0</v>
      </c>
      <c r="E141" s="194">
        <v>107000</v>
      </c>
      <c r="F141" s="194"/>
      <c r="G141" s="150">
        <f>E141+F141</f>
        <v>107000</v>
      </c>
      <c r="H141" s="193">
        <v>47954.99</v>
      </c>
      <c r="I141" s="148">
        <f>H141/G141*100</f>
        <v>44.817747663551401</v>
      </c>
    </row>
    <row r="142" spans="1:12" ht="12.75" customHeight="1">
      <c r="A142" s="192">
        <v>92221</v>
      </c>
      <c r="B142" s="190" t="s">
        <v>646</v>
      </c>
      <c r="C142" s="189">
        <v>53</v>
      </c>
      <c r="D142" s="181"/>
      <c r="E142" s="151">
        <v>0</v>
      </c>
      <c r="F142" s="151">
        <v>471.13</v>
      </c>
      <c r="G142" s="150">
        <f>E142+F142</f>
        <v>471.13</v>
      </c>
      <c r="H142" s="149"/>
      <c r="I142" s="148">
        <f>H142/G142*100</f>
        <v>0</v>
      </c>
    </row>
    <row r="143" spans="1:12" ht="12.75" customHeight="1">
      <c r="A143" s="191" t="s">
        <v>718</v>
      </c>
      <c r="B143" s="190" t="s">
        <v>717</v>
      </c>
      <c r="C143" s="189">
        <v>41</v>
      </c>
      <c r="D143" s="181">
        <v>140000</v>
      </c>
      <c r="E143" s="151">
        <v>24000</v>
      </c>
      <c r="F143" s="151"/>
      <c r="G143" s="150">
        <f>E143+F143</f>
        <v>24000</v>
      </c>
      <c r="H143" s="149"/>
      <c r="I143" s="148">
        <f>H143/G143*100</f>
        <v>0</v>
      </c>
    </row>
    <row r="144" spans="1:12" s="160" customFormat="1" ht="12.75" customHeight="1">
      <c r="A144" s="171" t="s">
        <v>716</v>
      </c>
      <c r="B144" s="170" t="s">
        <v>715</v>
      </c>
      <c r="C144" s="169"/>
      <c r="D144" s="168">
        <f>SUM(D148:D153,D156:D157,D159:D160,D162:D176,D178:D195,D197)</f>
        <v>191714.12</v>
      </c>
      <c r="E144" s="168">
        <f>SUM(E148:E153,E156:E157,E159:E160,E162:E176,E178:E195,E197)</f>
        <v>150835</v>
      </c>
      <c r="F144" s="168">
        <f>SUM(F148:F153,F156:F157,F159:F160,F162:F176,F178:F195,F197)</f>
        <v>-14266.5</v>
      </c>
      <c r="G144" s="168">
        <f>SUM(G148:G153,G156:G157,G159:G160,G162:G176,G178:G195,G197)</f>
        <v>136568.5</v>
      </c>
      <c r="H144" s="168">
        <f>SUM(H148:H153,H156:H157,H159:H160,H162:H176,H178:H195,H197)</f>
        <v>49382.62000000001</v>
      </c>
      <c r="I144" s="161">
        <f>H144/G144*100</f>
        <v>36.159597564592133</v>
      </c>
      <c r="J144" s="143"/>
      <c r="K144" s="143"/>
      <c r="L144" s="143"/>
    </row>
    <row r="145" spans="1:12" s="160" customFormat="1" ht="12.75" customHeight="1">
      <c r="A145" s="171" t="s">
        <v>684</v>
      </c>
      <c r="B145" s="170" t="s">
        <v>683</v>
      </c>
      <c r="C145" s="169"/>
      <c r="D145" s="168">
        <f>SUM(D148:D153,D156:D157,D159:D160,D162:D176,D178:D195,D197)</f>
        <v>191714.12</v>
      </c>
      <c r="E145" s="168">
        <f>SUM(E148:E153,E156:E157,E159:E160,E162:E176,E178:E195,E197)</f>
        <v>150835</v>
      </c>
      <c r="F145" s="168">
        <f>SUM(F148:F153,F156:F157,F159:F160,F162:F176,F178:F195,F197)</f>
        <v>-14266.5</v>
      </c>
      <c r="G145" s="168">
        <f>SUM(G148:G153,G156:G157,G159:G160,G162:G176,G178:G195,G197)</f>
        <v>136568.5</v>
      </c>
      <c r="H145" s="168">
        <f>SUM(H148:H153,H156:H157,H159:H160,H162:H176,H178:H195,H197)</f>
        <v>49382.62000000001</v>
      </c>
      <c r="I145" s="161">
        <f>H145/G145*100</f>
        <v>36.159597564592133</v>
      </c>
      <c r="J145" s="143"/>
      <c r="K145" s="143"/>
      <c r="L145" s="143"/>
    </row>
    <row r="146" spans="1:12" s="160" customFormat="1" ht="12.75" customHeight="1">
      <c r="A146" s="171" t="s">
        <v>2</v>
      </c>
      <c r="B146" s="170" t="s">
        <v>714</v>
      </c>
      <c r="C146" s="169"/>
      <c r="D146" s="168">
        <f>SUM(D148:D153)</f>
        <v>0</v>
      </c>
      <c r="E146" s="168">
        <f>SUM(E148:E153)</f>
        <v>109630</v>
      </c>
      <c r="F146" s="168">
        <f>SUM(F148:F153)</f>
        <v>-14851.5</v>
      </c>
      <c r="G146" s="168">
        <f>SUM(G148:G153)</f>
        <v>94778.5</v>
      </c>
      <c r="H146" s="168">
        <f>SUM(H148:H153)</f>
        <v>28017.5</v>
      </c>
      <c r="I146" s="161">
        <f>H146/G146*100</f>
        <v>29.561029136354765</v>
      </c>
      <c r="J146" s="143"/>
      <c r="K146" s="143"/>
      <c r="L146" s="143"/>
    </row>
    <row r="147" spans="1:12" ht="12.75" customHeight="1">
      <c r="A147" s="188" t="s">
        <v>713</v>
      </c>
      <c r="B147" s="187" t="s">
        <v>712</v>
      </c>
      <c r="C147" s="186"/>
      <c r="D147" s="185">
        <f>SUM(D148:D153)</f>
        <v>0</v>
      </c>
      <c r="E147" s="173">
        <v>0</v>
      </c>
      <c r="F147" s="173"/>
      <c r="G147" s="150">
        <f>E147+F147</f>
        <v>0</v>
      </c>
      <c r="H147" s="172"/>
      <c r="I147" s="148">
        <v>0</v>
      </c>
    </row>
    <row r="148" spans="1:12" ht="12.75" customHeight="1">
      <c r="A148" s="184">
        <v>45111</v>
      </c>
      <c r="B148" s="183" t="s">
        <v>711</v>
      </c>
      <c r="C148" s="182">
        <v>21</v>
      </c>
      <c r="D148" s="181">
        <v>0</v>
      </c>
      <c r="E148" s="151">
        <v>400</v>
      </c>
      <c r="F148" s="151"/>
      <c r="G148" s="150">
        <f>E148+F148</f>
        <v>400</v>
      </c>
      <c r="H148" s="149"/>
      <c r="I148" s="148">
        <f>H148/G148*100</f>
        <v>0</v>
      </c>
    </row>
    <row r="149" spans="1:12" ht="12.75" customHeight="1">
      <c r="A149" s="184">
        <v>45111</v>
      </c>
      <c r="B149" s="183" t="s">
        <v>711</v>
      </c>
      <c r="C149" s="182">
        <v>12</v>
      </c>
      <c r="D149" s="181"/>
      <c r="E149" s="151">
        <v>42869</v>
      </c>
      <c r="F149" s="151">
        <v>-26164</v>
      </c>
      <c r="G149" s="150">
        <f>E149+F149</f>
        <v>16705</v>
      </c>
      <c r="H149" s="149">
        <v>16705</v>
      </c>
      <c r="I149" s="148">
        <f>H149/G149*100</f>
        <v>100</v>
      </c>
    </row>
    <row r="150" spans="1:12" ht="12.75" customHeight="1">
      <c r="A150" s="184">
        <v>42212</v>
      </c>
      <c r="B150" s="183" t="s">
        <v>710</v>
      </c>
      <c r="C150" s="182">
        <v>12</v>
      </c>
      <c r="D150" s="181">
        <v>0</v>
      </c>
      <c r="E150" s="151">
        <v>0</v>
      </c>
      <c r="F150" s="151">
        <v>11312.5</v>
      </c>
      <c r="G150" s="150">
        <f>E150+F150</f>
        <v>11312.5</v>
      </c>
      <c r="H150" s="149">
        <v>11312.5</v>
      </c>
      <c r="I150" s="148">
        <f>H150/G150*100</f>
        <v>100</v>
      </c>
    </row>
    <row r="151" spans="1:12" ht="12.75" customHeight="1">
      <c r="A151" s="184">
        <v>45111</v>
      </c>
      <c r="B151" s="183" t="s">
        <v>709</v>
      </c>
      <c r="C151" s="182">
        <v>11</v>
      </c>
      <c r="D151" s="181"/>
      <c r="E151" s="151">
        <v>66361</v>
      </c>
      <c r="F151" s="151">
        <v>0</v>
      </c>
      <c r="G151" s="150">
        <f>E151+F151</f>
        <v>66361</v>
      </c>
      <c r="H151" s="149"/>
      <c r="I151" s="148">
        <f>H151/G151*100</f>
        <v>0</v>
      </c>
    </row>
    <row r="152" spans="1:12" ht="12.75" customHeight="1">
      <c r="A152" s="184">
        <v>45111</v>
      </c>
      <c r="B152" s="183" t="s">
        <v>709</v>
      </c>
      <c r="C152" s="182">
        <v>43</v>
      </c>
      <c r="D152" s="181">
        <v>0</v>
      </c>
      <c r="E152" s="151">
        <v>0</v>
      </c>
      <c r="F152" s="151">
        <v>0</v>
      </c>
      <c r="G152" s="150">
        <f>E152+F152</f>
        <v>0</v>
      </c>
      <c r="H152" s="149"/>
      <c r="I152" s="148">
        <v>0</v>
      </c>
    </row>
    <row r="153" spans="1:12" ht="24">
      <c r="A153" s="180">
        <v>45211</v>
      </c>
      <c r="B153" s="179" t="s">
        <v>708</v>
      </c>
      <c r="C153" s="178">
        <v>11</v>
      </c>
      <c r="D153" s="177">
        <v>0</v>
      </c>
      <c r="E153" s="151">
        <v>0</v>
      </c>
      <c r="F153" s="151"/>
      <c r="G153" s="150">
        <f>E153+F153</f>
        <v>0</v>
      </c>
      <c r="H153" s="149"/>
      <c r="I153" s="148">
        <v>0</v>
      </c>
    </row>
    <row r="154" spans="1:12" s="160" customFormat="1" ht="12.75" customHeight="1">
      <c r="A154" s="167" t="s">
        <v>32</v>
      </c>
      <c r="B154" s="166" t="s">
        <v>682</v>
      </c>
      <c r="C154" s="163"/>
      <c r="D154" s="162">
        <f>SUM(D156:D157,D159:D160,D178:D195,D197,D162:D176,D202:D203,D205:D206)</f>
        <v>265714.12</v>
      </c>
      <c r="E154" s="162">
        <f>SUM(E156:E157,E159:E160,E178:E195,E197,E162:E176,E202:E203,E205:E206)</f>
        <v>51159</v>
      </c>
      <c r="F154" s="162">
        <f>SUM(F156:F157,F159:F160,F178:F195,F197,F162:F176,F202:F203,F205:F206)</f>
        <v>585</v>
      </c>
      <c r="G154" s="162">
        <f>SUM(G156:G157,G159:G160,G178:G195,G197,G162:G176,G202:G203,G205:G206)</f>
        <v>51744</v>
      </c>
      <c r="H154" s="162">
        <f>SUM(H156:H157,H159:H160,H178:H195,H197,H162:H176,H202:H203,H205:H206)</f>
        <v>26581.760000000002</v>
      </c>
      <c r="I154" s="161">
        <f>H154/G154*100</f>
        <v>51.37167594310452</v>
      </c>
      <c r="J154" s="143"/>
      <c r="K154" s="143"/>
      <c r="L154" s="143"/>
    </row>
    <row r="155" spans="1:12" s="160" customFormat="1" ht="12.75" customHeight="1">
      <c r="A155" s="167"/>
      <c r="B155" s="166" t="s">
        <v>707</v>
      </c>
      <c r="C155" s="163"/>
      <c r="D155" s="162">
        <f>SUM(D156:D157)</f>
        <v>22564.119999999995</v>
      </c>
      <c r="E155" s="162">
        <f>SUM(E156:E157)</f>
        <v>4181</v>
      </c>
      <c r="F155" s="162">
        <f>SUM(F156:F157)</f>
        <v>0</v>
      </c>
      <c r="G155" s="162">
        <f>SUM(G156:G157)</f>
        <v>4181</v>
      </c>
      <c r="H155" s="162">
        <f>SUM(H156:H157)</f>
        <v>2386.21</v>
      </c>
      <c r="I155" s="161">
        <f>H155/G155*100</f>
        <v>57.072709878019609</v>
      </c>
      <c r="J155" s="143"/>
      <c r="K155" s="143"/>
      <c r="L155" s="143"/>
    </row>
    <row r="156" spans="1:12" ht="12.75" customHeight="1">
      <c r="A156" s="159" t="s">
        <v>705</v>
      </c>
      <c r="B156" s="158" t="s">
        <v>704</v>
      </c>
      <c r="C156" s="157">
        <v>41</v>
      </c>
      <c r="D156" s="156">
        <v>2557.83</v>
      </c>
      <c r="E156" s="151">
        <v>199</v>
      </c>
      <c r="F156" s="151"/>
      <c r="G156" s="150">
        <f>E156+F156</f>
        <v>199</v>
      </c>
      <c r="H156" s="149">
        <v>113.63</v>
      </c>
      <c r="I156" s="148">
        <f>H156/G156*100</f>
        <v>57.100502512562812</v>
      </c>
    </row>
    <row r="157" spans="1:12" ht="12.75" customHeight="1">
      <c r="A157" s="159" t="s">
        <v>705</v>
      </c>
      <c r="B157" s="158" t="s">
        <v>704</v>
      </c>
      <c r="C157" s="157">
        <v>53</v>
      </c>
      <c r="D157" s="156">
        <v>20006.289999999997</v>
      </c>
      <c r="E157" s="151">
        <v>3982</v>
      </c>
      <c r="F157" s="151"/>
      <c r="G157" s="150">
        <f>E157+F157</f>
        <v>3982</v>
      </c>
      <c r="H157" s="149">
        <v>2272.58</v>
      </c>
      <c r="I157" s="148">
        <f>H157/G157*100</f>
        <v>57.071320944249116</v>
      </c>
    </row>
    <row r="158" spans="1:12" s="160" customFormat="1" ht="12.75" customHeight="1">
      <c r="A158" s="167"/>
      <c r="B158" s="166" t="s">
        <v>706</v>
      </c>
      <c r="C158" s="163"/>
      <c r="D158" s="162">
        <f>SUM(D159:D160)</f>
        <v>11000</v>
      </c>
      <c r="E158" s="162">
        <f>SUM(E159:E160)</f>
        <v>2369</v>
      </c>
      <c r="F158" s="162">
        <f>SUM(F159:F160)</f>
        <v>0</v>
      </c>
      <c r="G158" s="162">
        <f>SUM(G159:G160)</f>
        <v>2369</v>
      </c>
      <c r="H158" s="162">
        <f>SUM(H159:H160)</f>
        <v>0</v>
      </c>
      <c r="I158" s="161">
        <f>H158/G158*100</f>
        <v>0</v>
      </c>
      <c r="J158" s="143"/>
      <c r="K158" s="143"/>
      <c r="L158" s="143"/>
    </row>
    <row r="159" spans="1:12" ht="12.75" customHeight="1">
      <c r="A159" s="159" t="s">
        <v>705</v>
      </c>
      <c r="B159" s="158" t="s">
        <v>704</v>
      </c>
      <c r="C159" s="157">
        <v>41</v>
      </c>
      <c r="D159" s="156">
        <v>1265.49</v>
      </c>
      <c r="E159" s="151">
        <v>113</v>
      </c>
      <c r="F159" s="149"/>
      <c r="G159" s="150">
        <f>E159+F159</f>
        <v>113</v>
      </c>
      <c r="H159" s="149"/>
      <c r="I159" s="148">
        <f>H159/G159*100</f>
        <v>0</v>
      </c>
    </row>
    <row r="160" spans="1:12" ht="12.75" customHeight="1">
      <c r="A160" s="159" t="s">
        <v>705</v>
      </c>
      <c r="B160" s="158" t="s">
        <v>704</v>
      </c>
      <c r="C160" s="157">
        <v>53</v>
      </c>
      <c r="D160" s="156">
        <v>9734.51</v>
      </c>
      <c r="E160" s="151">
        <v>2256</v>
      </c>
      <c r="F160" s="149"/>
      <c r="G160" s="150">
        <f>E160+F160</f>
        <v>2256</v>
      </c>
      <c r="H160" s="149"/>
      <c r="I160" s="148">
        <f>H160/G160*100</f>
        <v>0</v>
      </c>
    </row>
    <row r="161" spans="1:12" s="160" customFormat="1" ht="12.75" customHeight="1">
      <c r="A161" s="167" t="s">
        <v>702</v>
      </c>
      <c r="B161" s="166" t="s">
        <v>703</v>
      </c>
      <c r="C161" s="163"/>
      <c r="D161" s="162">
        <f>SUM(D162:D176)</f>
        <v>103375</v>
      </c>
      <c r="E161" s="162">
        <f>SUM(E162:E176)</f>
        <v>23630</v>
      </c>
      <c r="F161" s="162">
        <f>SUM(F162:F176)</f>
        <v>585</v>
      </c>
      <c r="G161" s="162">
        <f>SUM(G162:G176)</f>
        <v>24215</v>
      </c>
      <c r="H161" s="162">
        <f>SUM(H162:H176)</f>
        <v>18978.91</v>
      </c>
      <c r="I161" s="161">
        <f>H161/G161*100</f>
        <v>78.376667354945283</v>
      </c>
      <c r="J161" s="143"/>
      <c r="K161" s="143"/>
      <c r="L161" s="143"/>
    </row>
    <row r="162" spans="1:12" ht="12.75" customHeight="1">
      <c r="A162" s="159" t="s">
        <v>700</v>
      </c>
      <c r="B162" s="158" t="s">
        <v>699</v>
      </c>
      <c r="C162" s="157">
        <v>11</v>
      </c>
      <c r="D162" s="156">
        <v>7500</v>
      </c>
      <c r="E162" s="173">
        <v>1800</v>
      </c>
      <c r="F162" s="172">
        <v>500</v>
      </c>
      <c r="G162" s="150">
        <f>E162+F162</f>
        <v>2300</v>
      </c>
      <c r="H162" s="172">
        <v>1496.93</v>
      </c>
      <c r="I162" s="148">
        <f>H162/G162*100</f>
        <v>65.083913043478262</v>
      </c>
    </row>
    <row r="163" spans="1:12" ht="12.75" customHeight="1">
      <c r="A163" s="159" t="s">
        <v>700</v>
      </c>
      <c r="B163" s="158" t="s">
        <v>699</v>
      </c>
      <c r="C163" s="157">
        <v>41</v>
      </c>
      <c r="D163" s="156">
        <v>10125</v>
      </c>
      <c r="E163" s="173">
        <v>2430</v>
      </c>
      <c r="F163" s="172"/>
      <c r="G163" s="150">
        <f>E163+F163</f>
        <v>2430</v>
      </c>
      <c r="H163" s="172">
        <v>2020.87</v>
      </c>
      <c r="I163" s="148">
        <f>H163/G163*100</f>
        <v>83.163374485596705</v>
      </c>
    </row>
    <row r="164" spans="1:12" ht="12.75" customHeight="1">
      <c r="A164" s="159" t="s">
        <v>700</v>
      </c>
      <c r="B164" s="158" t="s">
        <v>699</v>
      </c>
      <c r="C164" s="157">
        <v>53</v>
      </c>
      <c r="D164" s="156">
        <v>57375</v>
      </c>
      <c r="E164" s="173">
        <v>13770</v>
      </c>
      <c r="F164" s="172"/>
      <c r="G164" s="150">
        <f>E164+F164</f>
        <v>13770</v>
      </c>
      <c r="H164" s="172">
        <v>11451.58</v>
      </c>
      <c r="I164" s="148">
        <f>H164/G164*100</f>
        <v>83.163253449527957</v>
      </c>
    </row>
    <row r="165" spans="1:12" ht="12.75" customHeight="1">
      <c r="A165" s="159" t="s">
        <v>697</v>
      </c>
      <c r="B165" s="158" t="s">
        <v>696</v>
      </c>
      <c r="C165" s="157">
        <v>11</v>
      </c>
      <c r="D165" s="156">
        <v>500</v>
      </c>
      <c r="E165" s="173">
        <v>100</v>
      </c>
      <c r="F165" s="172"/>
      <c r="G165" s="150">
        <f>E165+F165</f>
        <v>100</v>
      </c>
      <c r="H165" s="172">
        <v>83</v>
      </c>
      <c r="I165" s="148">
        <f>H165/G165*100</f>
        <v>83</v>
      </c>
    </row>
    <row r="166" spans="1:12" ht="12.75" customHeight="1">
      <c r="A166" s="159" t="s">
        <v>697</v>
      </c>
      <c r="B166" s="158" t="s">
        <v>696</v>
      </c>
      <c r="C166" s="157">
        <v>41</v>
      </c>
      <c r="D166" s="156">
        <v>675</v>
      </c>
      <c r="E166" s="173">
        <v>135</v>
      </c>
      <c r="F166" s="172"/>
      <c r="G166" s="150">
        <f>E166+F166</f>
        <v>135</v>
      </c>
      <c r="H166" s="172">
        <v>112.05</v>
      </c>
      <c r="I166" s="148">
        <f>H166/G166*100</f>
        <v>83</v>
      </c>
    </row>
    <row r="167" spans="1:12" ht="12.75" customHeight="1">
      <c r="A167" s="159" t="s">
        <v>697</v>
      </c>
      <c r="B167" s="158" t="s">
        <v>696</v>
      </c>
      <c r="C167" s="157">
        <v>53</v>
      </c>
      <c r="D167" s="156">
        <v>3825</v>
      </c>
      <c r="E167" s="173">
        <v>765</v>
      </c>
      <c r="F167" s="172"/>
      <c r="G167" s="150">
        <f>E167+F167</f>
        <v>765</v>
      </c>
      <c r="H167" s="172">
        <v>634.95000000000005</v>
      </c>
      <c r="I167" s="148">
        <f>H167/G167*100</f>
        <v>83</v>
      </c>
    </row>
    <row r="168" spans="1:12" ht="12.75" customHeight="1">
      <c r="A168" s="159" t="s">
        <v>695</v>
      </c>
      <c r="B168" s="158" t="s">
        <v>694</v>
      </c>
      <c r="C168" s="157">
        <v>11</v>
      </c>
      <c r="D168" s="156">
        <v>500</v>
      </c>
      <c r="E168" s="173">
        <v>66</v>
      </c>
      <c r="F168" s="172"/>
      <c r="G168" s="150">
        <f>E168+F168</f>
        <v>66</v>
      </c>
      <c r="H168" s="172">
        <v>2.66</v>
      </c>
      <c r="I168" s="148">
        <f>H168/G168*100</f>
        <v>4.0303030303030303</v>
      </c>
    </row>
    <row r="169" spans="1:12" ht="12.75" customHeight="1">
      <c r="A169" s="159" t="s">
        <v>695</v>
      </c>
      <c r="B169" s="158" t="s">
        <v>694</v>
      </c>
      <c r="C169" s="157">
        <v>41</v>
      </c>
      <c r="D169" s="156">
        <v>675</v>
      </c>
      <c r="E169" s="173">
        <v>89</v>
      </c>
      <c r="F169" s="172"/>
      <c r="G169" s="150">
        <f>E169+F169</f>
        <v>89</v>
      </c>
      <c r="H169" s="172">
        <v>3.58</v>
      </c>
      <c r="I169" s="148">
        <f>H169/G169*100</f>
        <v>4.0224719101123592</v>
      </c>
    </row>
    <row r="170" spans="1:12" ht="12.75" customHeight="1">
      <c r="A170" s="159" t="s">
        <v>695</v>
      </c>
      <c r="B170" s="158" t="s">
        <v>694</v>
      </c>
      <c r="C170" s="157">
        <v>53</v>
      </c>
      <c r="D170" s="156">
        <v>3825</v>
      </c>
      <c r="E170" s="173">
        <v>505</v>
      </c>
      <c r="F170" s="172"/>
      <c r="G170" s="150">
        <f>E170+F170</f>
        <v>505</v>
      </c>
      <c r="H170" s="172">
        <v>20.309999999999999</v>
      </c>
      <c r="I170" s="148">
        <f>H170/G170*100</f>
        <v>4.0217821782178209</v>
      </c>
    </row>
    <row r="171" spans="1:12" ht="12.75" customHeight="1">
      <c r="A171" s="159" t="s">
        <v>693</v>
      </c>
      <c r="B171" s="158" t="s">
        <v>692</v>
      </c>
      <c r="C171" s="157">
        <v>11</v>
      </c>
      <c r="D171" s="156">
        <v>1237.5</v>
      </c>
      <c r="E171" s="173">
        <v>297</v>
      </c>
      <c r="F171" s="172">
        <v>85</v>
      </c>
      <c r="G171" s="150">
        <f>E171+F171</f>
        <v>382</v>
      </c>
      <c r="H171" s="172">
        <v>246.99</v>
      </c>
      <c r="I171" s="148">
        <f>H171/G171*100</f>
        <v>64.657068062827221</v>
      </c>
    </row>
    <row r="172" spans="1:12" ht="12.75" customHeight="1">
      <c r="A172" s="159" t="s">
        <v>693</v>
      </c>
      <c r="B172" s="158" t="s">
        <v>692</v>
      </c>
      <c r="C172" s="157">
        <v>41</v>
      </c>
      <c r="D172" s="156">
        <v>1670.63</v>
      </c>
      <c r="E172" s="173">
        <v>401</v>
      </c>
      <c r="F172" s="172"/>
      <c r="G172" s="150">
        <f>E172+F172</f>
        <v>401</v>
      </c>
      <c r="H172" s="172">
        <v>333.44</v>
      </c>
      <c r="I172" s="148">
        <f>H172/G172*100</f>
        <v>83.152119700748131</v>
      </c>
    </row>
    <row r="173" spans="1:12" ht="12.75" customHeight="1">
      <c r="A173" s="159" t="s">
        <v>693</v>
      </c>
      <c r="B173" s="158" t="s">
        <v>692</v>
      </c>
      <c r="C173" s="157">
        <v>53</v>
      </c>
      <c r="D173" s="156">
        <v>9466.8700000000008</v>
      </c>
      <c r="E173" s="173">
        <v>2272</v>
      </c>
      <c r="F173" s="172"/>
      <c r="G173" s="150">
        <f>E173+F173</f>
        <v>2272</v>
      </c>
      <c r="H173" s="172">
        <v>1889.51</v>
      </c>
      <c r="I173" s="148">
        <f>H173/G173*100</f>
        <v>83.165052816901408</v>
      </c>
    </row>
    <row r="174" spans="1:12" ht="12.75" customHeight="1">
      <c r="A174" s="174">
        <v>32121</v>
      </c>
      <c r="B174" s="158" t="s">
        <v>691</v>
      </c>
      <c r="C174" s="157">
        <v>11</v>
      </c>
      <c r="D174" s="156">
        <v>600</v>
      </c>
      <c r="E174" s="173">
        <v>100</v>
      </c>
      <c r="F174" s="172"/>
      <c r="G174" s="150">
        <f>E174+F174</f>
        <v>100</v>
      </c>
      <c r="H174" s="172">
        <v>68.3</v>
      </c>
      <c r="I174" s="148">
        <f>H174/G174*100</f>
        <v>68.3</v>
      </c>
    </row>
    <row r="175" spans="1:12" ht="12.75" customHeight="1">
      <c r="A175" s="174">
        <v>32121</v>
      </c>
      <c r="B175" s="158" t="s">
        <v>691</v>
      </c>
      <c r="C175" s="157">
        <v>41</v>
      </c>
      <c r="D175" s="156">
        <v>810</v>
      </c>
      <c r="E175" s="173">
        <v>135</v>
      </c>
      <c r="F175" s="172"/>
      <c r="G175" s="150">
        <f>E175+F175</f>
        <v>135</v>
      </c>
      <c r="H175" s="172">
        <v>92.22</v>
      </c>
      <c r="I175" s="148">
        <f>H175/G175*100</f>
        <v>68.311111111111117</v>
      </c>
    </row>
    <row r="176" spans="1:12" ht="12.75" customHeight="1">
      <c r="A176" s="174">
        <v>32121</v>
      </c>
      <c r="B176" s="158" t="s">
        <v>691</v>
      </c>
      <c r="C176" s="157">
        <v>53</v>
      </c>
      <c r="D176" s="156">
        <v>4590</v>
      </c>
      <c r="E176" s="173">
        <v>765</v>
      </c>
      <c r="F176" s="172"/>
      <c r="G176" s="150">
        <f>E176+F176</f>
        <v>765</v>
      </c>
      <c r="H176" s="172">
        <v>522.52</v>
      </c>
      <c r="I176" s="148">
        <f>H176/G176*100</f>
        <v>68.303267973856208</v>
      </c>
    </row>
    <row r="177" spans="1:12" s="160" customFormat="1" ht="12.75" customHeight="1">
      <c r="A177" s="167" t="s">
        <v>702</v>
      </c>
      <c r="B177" s="166" t="s">
        <v>701</v>
      </c>
      <c r="C177" s="163"/>
      <c r="D177" s="162">
        <f>SUM(D178:D195)</f>
        <v>53275</v>
      </c>
      <c r="E177" s="162">
        <f>SUM(E178:E195)</f>
        <v>10825</v>
      </c>
      <c r="F177" s="162">
        <f>SUM(F178:F195)</f>
        <v>0</v>
      </c>
      <c r="G177" s="162">
        <f>SUM(G178:G195)</f>
        <v>10825</v>
      </c>
      <c r="H177" s="162">
        <f>SUM(H178:H195)</f>
        <v>0</v>
      </c>
      <c r="I177" s="161">
        <f>H177/G177*100</f>
        <v>0</v>
      </c>
      <c r="J177" s="143"/>
      <c r="K177" s="143"/>
      <c r="L177" s="143"/>
    </row>
    <row r="178" spans="1:12" ht="12.75" customHeight="1">
      <c r="A178" s="159" t="s">
        <v>700</v>
      </c>
      <c r="B178" s="158" t="s">
        <v>699</v>
      </c>
      <c r="C178" s="157">
        <v>11</v>
      </c>
      <c r="D178" s="156">
        <v>3500</v>
      </c>
      <c r="E178" s="173">
        <v>730</v>
      </c>
      <c r="F178" s="172"/>
      <c r="G178" s="150">
        <f>E178+F178</f>
        <v>730</v>
      </c>
      <c r="H178" s="172"/>
      <c r="I178" s="148">
        <f>H178/G178*100</f>
        <v>0</v>
      </c>
    </row>
    <row r="179" spans="1:12" ht="12.75" customHeight="1">
      <c r="A179" s="159" t="s">
        <v>700</v>
      </c>
      <c r="B179" s="158" t="s">
        <v>699</v>
      </c>
      <c r="C179" s="157">
        <v>41</v>
      </c>
      <c r="D179" s="156">
        <v>4725</v>
      </c>
      <c r="E179" s="173">
        <v>985</v>
      </c>
      <c r="F179" s="172"/>
      <c r="G179" s="150">
        <f>E179+F179</f>
        <v>985</v>
      </c>
      <c r="H179" s="172"/>
      <c r="I179" s="148">
        <f>H179/G179*100</f>
        <v>0</v>
      </c>
    </row>
    <row r="180" spans="1:12" ht="12.75" customHeight="1">
      <c r="A180" s="159" t="s">
        <v>700</v>
      </c>
      <c r="B180" s="158" t="s">
        <v>699</v>
      </c>
      <c r="C180" s="157">
        <v>53</v>
      </c>
      <c r="D180" s="156">
        <v>26775</v>
      </c>
      <c r="E180" s="173">
        <v>5585</v>
      </c>
      <c r="F180" s="172"/>
      <c r="G180" s="150">
        <f>E180+F180</f>
        <v>5585</v>
      </c>
      <c r="H180" s="172"/>
      <c r="I180" s="148">
        <f>H180/G180*100</f>
        <v>0</v>
      </c>
    </row>
    <row r="181" spans="1:12" ht="12.75" customHeight="1">
      <c r="A181" s="176">
        <v>31212</v>
      </c>
      <c r="B181" s="175" t="s">
        <v>698</v>
      </c>
      <c r="C181" s="157">
        <v>11</v>
      </c>
      <c r="D181" s="156">
        <v>500</v>
      </c>
      <c r="E181" s="173">
        <v>100</v>
      </c>
      <c r="F181" s="172"/>
      <c r="G181" s="150">
        <f>E181+F181</f>
        <v>100</v>
      </c>
      <c r="H181" s="172"/>
      <c r="I181" s="148">
        <f>H181/G181*100</f>
        <v>0</v>
      </c>
    </row>
    <row r="182" spans="1:12" ht="12.75" customHeight="1">
      <c r="A182" s="176">
        <v>31212</v>
      </c>
      <c r="B182" s="175" t="s">
        <v>698</v>
      </c>
      <c r="C182" s="157">
        <v>41</v>
      </c>
      <c r="D182" s="156">
        <v>675</v>
      </c>
      <c r="E182" s="173">
        <v>135</v>
      </c>
      <c r="F182" s="172"/>
      <c r="G182" s="150">
        <f>E182+F182</f>
        <v>135</v>
      </c>
      <c r="H182" s="172"/>
      <c r="I182" s="148">
        <f>H182/G182*100</f>
        <v>0</v>
      </c>
    </row>
    <row r="183" spans="1:12" ht="12.75" customHeight="1">
      <c r="A183" s="176">
        <v>31212</v>
      </c>
      <c r="B183" s="175" t="s">
        <v>698</v>
      </c>
      <c r="C183" s="157">
        <v>53</v>
      </c>
      <c r="D183" s="156">
        <v>3825</v>
      </c>
      <c r="E183" s="173">
        <v>765</v>
      </c>
      <c r="F183" s="172"/>
      <c r="G183" s="150">
        <f>E183+F183</f>
        <v>765</v>
      </c>
      <c r="H183" s="172"/>
      <c r="I183" s="148">
        <f>H183/G183*100</f>
        <v>0</v>
      </c>
    </row>
    <row r="184" spans="1:12" ht="12.75" customHeight="1">
      <c r="A184" s="159" t="s">
        <v>697</v>
      </c>
      <c r="B184" s="158" t="s">
        <v>696</v>
      </c>
      <c r="C184" s="157">
        <v>11</v>
      </c>
      <c r="D184" s="156">
        <v>0</v>
      </c>
      <c r="E184" s="173">
        <v>0</v>
      </c>
      <c r="F184" s="172"/>
      <c r="G184" s="150">
        <f>E184+F184</f>
        <v>0</v>
      </c>
      <c r="H184" s="172"/>
      <c r="I184" s="148">
        <v>0</v>
      </c>
    </row>
    <row r="185" spans="1:12" ht="12.75" customHeight="1">
      <c r="A185" s="159" t="s">
        <v>697</v>
      </c>
      <c r="B185" s="158" t="s">
        <v>696</v>
      </c>
      <c r="C185" s="157">
        <v>41</v>
      </c>
      <c r="D185" s="156">
        <v>0</v>
      </c>
      <c r="E185" s="173">
        <v>0</v>
      </c>
      <c r="F185" s="172"/>
      <c r="G185" s="150">
        <f>E185+F185</f>
        <v>0</v>
      </c>
      <c r="H185" s="172"/>
      <c r="I185" s="148">
        <v>0</v>
      </c>
    </row>
    <row r="186" spans="1:12" ht="12.75" customHeight="1">
      <c r="A186" s="159" t="s">
        <v>697</v>
      </c>
      <c r="B186" s="158" t="s">
        <v>696</v>
      </c>
      <c r="C186" s="157">
        <v>53</v>
      </c>
      <c r="D186" s="156">
        <v>0</v>
      </c>
      <c r="E186" s="173">
        <v>0</v>
      </c>
      <c r="F186" s="172"/>
      <c r="G186" s="150">
        <f>E186+F186</f>
        <v>0</v>
      </c>
      <c r="H186" s="172"/>
      <c r="I186" s="148">
        <v>0</v>
      </c>
    </row>
    <row r="187" spans="1:12" ht="12.75" customHeight="1">
      <c r="A187" s="159" t="s">
        <v>695</v>
      </c>
      <c r="B187" s="158" t="s">
        <v>694</v>
      </c>
      <c r="C187" s="157">
        <v>11</v>
      </c>
      <c r="D187" s="156">
        <v>500</v>
      </c>
      <c r="E187" s="173">
        <v>66</v>
      </c>
      <c r="F187" s="172"/>
      <c r="G187" s="150">
        <f>E187+F187</f>
        <v>66</v>
      </c>
      <c r="H187" s="172"/>
      <c r="I187" s="148">
        <f>H187/G187*100</f>
        <v>0</v>
      </c>
    </row>
    <row r="188" spans="1:12" ht="12.75" customHeight="1">
      <c r="A188" s="159" t="s">
        <v>695</v>
      </c>
      <c r="B188" s="158" t="s">
        <v>694</v>
      </c>
      <c r="C188" s="157">
        <v>41</v>
      </c>
      <c r="D188" s="156">
        <v>675</v>
      </c>
      <c r="E188" s="173">
        <v>89</v>
      </c>
      <c r="F188" s="172"/>
      <c r="G188" s="150">
        <f>E188+F188</f>
        <v>89</v>
      </c>
      <c r="H188" s="172"/>
      <c r="I188" s="148">
        <f>H188/G188*100</f>
        <v>0</v>
      </c>
    </row>
    <row r="189" spans="1:12" ht="12.75" customHeight="1">
      <c r="A189" s="159" t="s">
        <v>695</v>
      </c>
      <c r="B189" s="158" t="s">
        <v>694</v>
      </c>
      <c r="C189" s="157">
        <v>53</v>
      </c>
      <c r="D189" s="156">
        <v>3825</v>
      </c>
      <c r="E189" s="173">
        <v>505</v>
      </c>
      <c r="F189" s="172"/>
      <c r="G189" s="150">
        <f>E189+F189</f>
        <v>505</v>
      </c>
      <c r="H189" s="172"/>
      <c r="I189" s="148">
        <f>H189/G189*100</f>
        <v>0</v>
      </c>
    </row>
    <row r="190" spans="1:12" ht="12.75" customHeight="1">
      <c r="A190" s="159" t="s">
        <v>693</v>
      </c>
      <c r="B190" s="158" t="s">
        <v>692</v>
      </c>
      <c r="C190" s="157">
        <v>11</v>
      </c>
      <c r="D190" s="156">
        <v>577.5</v>
      </c>
      <c r="E190" s="173">
        <v>120</v>
      </c>
      <c r="F190" s="172"/>
      <c r="G190" s="150">
        <f>E190+F190</f>
        <v>120</v>
      </c>
      <c r="H190" s="172"/>
      <c r="I190" s="148">
        <f>H190/G190*100</f>
        <v>0</v>
      </c>
    </row>
    <row r="191" spans="1:12" ht="12.75" customHeight="1">
      <c r="A191" s="159" t="s">
        <v>693</v>
      </c>
      <c r="B191" s="158" t="s">
        <v>692</v>
      </c>
      <c r="C191" s="157">
        <v>41</v>
      </c>
      <c r="D191" s="156">
        <v>779.63</v>
      </c>
      <c r="E191" s="173">
        <v>163</v>
      </c>
      <c r="F191" s="172"/>
      <c r="G191" s="150">
        <f>E191+F191</f>
        <v>163</v>
      </c>
      <c r="H191" s="172"/>
      <c r="I191" s="148">
        <f>H191/G191*100</f>
        <v>0</v>
      </c>
    </row>
    <row r="192" spans="1:12" ht="12.75" customHeight="1">
      <c r="A192" s="159" t="s">
        <v>693</v>
      </c>
      <c r="B192" s="158" t="s">
        <v>692</v>
      </c>
      <c r="C192" s="157">
        <v>53</v>
      </c>
      <c r="D192" s="156">
        <v>4417.87</v>
      </c>
      <c r="E192" s="173">
        <v>922</v>
      </c>
      <c r="F192" s="172"/>
      <c r="G192" s="150">
        <f>E192+F192</f>
        <v>922</v>
      </c>
      <c r="H192" s="172"/>
      <c r="I192" s="148">
        <f>H192/G192*100</f>
        <v>0</v>
      </c>
    </row>
    <row r="193" spans="1:12" ht="12.75" customHeight="1">
      <c r="A193" s="174">
        <v>32121</v>
      </c>
      <c r="B193" s="158" t="s">
        <v>691</v>
      </c>
      <c r="C193" s="157">
        <v>11</v>
      </c>
      <c r="D193" s="156">
        <v>250</v>
      </c>
      <c r="E193" s="173">
        <v>66</v>
      </c>
      <c r="F193" s="172"/>
      <c r="G193" s="150">
        <f>E193+F193</f>
        <v>66</v>
      </c>
      <c r="H193" s="172"/>
      <c r="I193" s="148">
        <f>H193/G193*100</f>
        <v>0</v>
      </c>
    </row>
    <row r="194" spans="1:12" ht="12.75" customHeight="1">
      <c r="A194" s="174">
        <v>32121</v>
      </c>
      <c r="B194" s="158" t="s">
        <v>691</v>
      </c>
      <c r="C194" s="157">
        <v>41</v>
      </c>
      <c r="D194" s="156">
        <v>337.5</v>
      </c>
      <c r="E194" s="173">
        <v>89</v>
      </c>
      <c r="F194" s="172"/>
      <c r="G194" s="150">
        <f>E194+F194</f>
        <v>89</v>
      </c>
      <c r="H194" s="172"/>
      <c r="I194" s="148">
        <f>H194/G194*100</f>
        <v>0</v>
      </c>
    </row>
    <row r="195" spans="1:12" ht="12.75" customHeight="1">
      <c r="A195" s="174">
        <v>32121</v>
      </c>
      <c r="B195" s="158" t="s">
        <v>691</v>
      </c>
      <c r="C195" s="157">
        <v>53</v>
      </c>
      <c r="D195" s="156">
        <v>1912.5</v>
      </c>
      <c r="E195" s="173">
        <v>505</v>
      </c>
      <c r="F195" s="172"/>
      <c r="G195" s="150">
        <f>E195+F195</f>
        <v>505</v>
      </c>
      <c r="H195" s="172"/>
      <c r="I195" s="148">
        <f>H195/G195*100</f>
        <v>0</v>
      </c>
    </row>
    <row r="196" spans="1:12" s="160" customFormat="1" ht="12.75" customHeight="1">
      <c r="A196" s="167" t="s">
        <v>690</v>
      </c>
      <c r="B196" s="166" t="s">
        <v>689</v>
      </c>
      <c r="C196" s="163"/>
      <c r="D196" s="162">
        <f>SUM(D197)</f>
        <v>1500</v>
      </c>
      <c r="E196" s="162">
        <f>SUM(E197)</f>
        <v>200</v>
      </c>
      <c r="F196" s="162">
        <f>SUM(F197)</f>
        <v>0</v>
      </c>
      <c r="G196" s="162">
        <f>SUM(G197)</f>
        <v>200</v>
      </c>
      <c r="H196" s="162">
        <f>SUM(H197)</f>
        <v>0</v>
      </c>
      <c r="I196" s="161">
        <f>H196/G196*100</f>
        <v>0</v>
      </c>
      <c r="J196" s="143"/>
      <c r="K196" s="143"/>
      <c r="L196" s="143"/>
    </row>
    <row r="197" spans="1:12" ht="12.75" customHeight="1">
      <c r="A197" s="159" t="s">
        <v>688</v>
      </c>
      <c r="B197" s="158" t="s">
        <v>687</v>
      </c>
      <c r="C197" s="157">
        <v>41</v>
      </c>
      <c r="D197" s="156">
        <v>1500</v>
      </c>
      <c r="E197" s="173">
        <v>200</v>
      </c>
      <c r="F197" s="172"/>
      <c r="G197" s="150">
        <f>E197+F197</f>
        <v>200</v>
      </c>
      <c r="H197" s="172"/>
      <c r="I197" s="148">
        <f>H197/G197*100</f>
        <v>0</v>
      </c>
    </row>
    <row r="198" spans="1:12" s="160" customFormat="1" ht="12.75" customHeight="1">
      <c r="A198" s="167" t="s">
        <v>686</v>
      </c>
      <c r="B198" s="166" t="s">
        <v>685</v>
      </c>
      <c r="C198" s="163"/>
      <c r="D198" s="162">
        <f>SUM(D199)</f>
        <v>74000</v>
      </c>
      <c r="E198" s="162">
        <f>SUM(E199)</f>
        <v>9954</v>
      </c>
      <c r="F198" s="162">
        <f>SUM(F199)</f>
        <v>0</v>
      </c>
      <c r="G198" s="162">
        <f>SUM(G199)</f>
        <v>9954</v>
      </c>
      <c r="H198" s="162">
        <f>SUM(H199)</f>
        <v>5216.6400000000003</v>
      </c>
      <c r="I198" s="161">
        <f>H198/G198*100</f>
        <v>52.407474382157929</v>
      </c>
      <c r="J198" s="143"/>
      <c r="K198" s="143"/>
      <c r="L198" s="143"/>
    </row>
    <row r="199" spans="1:12" s="160" customFormat="1" ht="12.75" customHeight="1">
      <c r="A199" s="171" t="s">
        <v>684</v>
      </c>
      <c r="B199" s="170" t="s">
        <v>683</v>
      </c>
      <c r="C199" s="169"/>
      <c r="D199" s="168">
        <f>D200</f>
        <v>74000</v>
      </c>
      <c r="E199" s="168">
        <f>E200</f>
        <v>9954</v>
      </c>
      <c r="F199" s="168">
        <f>F200</f>
        <v>0</v>
      </c>
      <c r="G199" s="168">
        <f>G200</f>
        <v>9954</v>
      </c>
      <c r="H199" s="168">
        <f>H200</f>
        <v>5216.6400000000003</v>
      </c>
      <c r="I199" s="161">
        <f>H199/G199*100</f>
        <v>52.407474382157929</v>
      </c>
      <c r="J199" s="143"/>
      <c r="K199" s="143"/>
      <c r="L199" s="143"/>
    </row>
    <row r="200" spans="1:12" s="160" customFormat="1" ht="12.75" customHeight="1">
      <c r="A200" s="167" t="s">
        <v>32</v>
      </c>
      <c r="B200" s="166" t="s">
        <v>682</v>
      </c>
      <c r="C200" s="163"/>
      <c r="D200" s="162">
        <f>SUM(D202:D203,D205:D206)</f>
        <v>74000</v>
      </c>
      <c r="E200" s="162">
        <f>SUM(E202:E203,E205:E206)</f>
        <v>9954</v>
      </c>
      <c r="F200" s="162">
        <f>SUM(F202:F203,F205:F206)</f>
        <v>0</v>
      </c>
      <c r="G200" s="162">
        <f>SUM(G202:G203,G205:G206)</f>
        <v>9954</v>
      </c>
      <c r="H200" s="162">
        <f>SUM(H202:H203,H205:H206)</f>
        <v>5216.6400000000003</v>
      </c>
      <c r="I200" s="161">
        <f>H200/G200*100</f>
        <v>52.407474382157929</v>
      </c>
      <c r="J200" s="143"/>
      <c r="K200" s="143"/>
      <c r="L200" s="143"/>
    </row>
    <row r="201" spans="1:12" s="160" customFormat="1" ht="12.75" customHeight="1">
      <c r="A201" s="167" t="s">
        <v>681</v>
      </c>
      <c r="B201" s="166" t="s">
        <v>680</v>
      </c>
      <c r="C201" s="163"/>
      <c r="D201" s="162">
        <f>SUM(D202:D203)</f>
        <v>44000</v>
      </c>
      <c r="E201" s="162">
        <f>SUM(E202:E203)</f>
        <v>5973</v>
      </c>
      <c r="F201" s="162">
        <f>SUM(F202:F203)</f>
        <v>0</v>
      </c>
      <c r="G201" s="162">
        <f>SUM(G202:G203)</f>
        <v>5973</v>
      </c>
      <c r="H201" s="162">
        <f>SUM(H202:H203)</f>
        <v>5216.6400000000003</v>
      </c>
      <c r="I201" s="161">
        <f>H201/G201*100</f>
        <v>87.337016574585647</v>
      </c>
      <c r="J201" s="143"/>
      <c r="K201" s="143"/>
      <c r="L201" s="143"/>
    </row>
    <row r="202" spans="1:12" ht="12.75" customHeight="1">
      <c r="A202" s="159" t="s">
        <v>677</v>
      </c>
      <c r="B202" s="158" t="s">
        <v>676</v>
      </c>
      <c r="C202" s="157">
        <v>41</v>
      </c>
      <c r="D202" s="156">
        <v>6600</v>
      </c>
      <c r="E202" s="151">
        <v>896</v>
      </c>
      <c r="F202" s="149"/>
      <c r="G202" s="150">
        <f>E202+F202</f>
        <v>896</v>
      </c>
      <c r="H202" s="149">
        <v>782.5</v>
      </c>
      <c r="I202" s="148">
        <f>H202/G202*100</f>
        <v>87.332589285714292</v>
      </c>
    </row>
    <row r="203" spans="1:12" ht="12.75" customHeight="1">
      <c r="A203" s="159" t="s">
        <v>677</v>
      </c>
      <c r="B203" s="158" t="s">
        <v>676</v>
      </c>
      <c r="C203" s="157">
        <v>53</v>
      </c>
      <c r="D203" s="156">
        <v>37400</v>
      </c>
      <c r="E203" s="151">
        <v>5077</v>
      </c>
      <c r="F203" s="149"/>
      <c r="G203" s="150">
        <f>E203+F203</f>
        <v>5077</v>
      </c>
      <c r="H203" s="149">
        <v>4434.1400000000003</v>
      </c>
      <c r="I203" s="148">
        <f>H203/G203*100</f>
        <v>87.337797912152851</v>
      </c>
    </row>
    <row r="204" spans="1:12" s="160" customFormat="1" ht="12.75" customHeight="1">
      <c r="A204" s="165" t="s">
        <v>679</v>
      </c>
      <c r="B204" s="164" t="s">
        <v>678</v>
      </c>
      <c r="C204" s="163"/>
      <c r="D204" s="162">
        <f>SUM(D205:D206)</f>
        <v>30000</v>
      </c>
      <c r="E204" s="162">
        <f>SUM(E205:E206)</f>
        <v>3981</v>
      </c>
      <c r="F204" s="162">
        <f>SUM(F205:F206)</f>
        <v>0</v>
      </c>
      <c r="G204" s="162">
        <f>SUM(G205:G206)</f>
        <v>3981</v>
      </c>
      <c r="H204" s="162">
        <f>SUM(H205:H206)</f>
        <v>0</v>
      </c>
      <c r="I204" s="161">
        <f>H204/G204*100</f>
        <v>0</v>
      </c>
      <c r="J204" s="143"/>
      <c r="K204" s="143"/>
      <c r="L204" s="143"/>
    </row>
    <row r="205" spans="1:12" ht="12.75" customHeight="1">
      <c r="A205" s="159" t="s">
        <v>677</v>
      </c>
      <c r="B205" s="158" t="s">
        <v>676</v>
      </c>
      <c r="C205" s="157">
        <v>41</v>
      </c>
      <c r="D205" s="156">
        <v>4500</v>
      </c>
      <c r="E205" s="151">
        <v>597</v>
      </c>
      <c r="F205" s="149"/>
      <c r="G205" s="150">
        <f>E205+F205</f>
        <v>597</v>
      </c>
      <c r="H205" s="149"/>
      <c r="I205" s="148">
        <f>H205/G205*100</f>
        <v>0</v>
      </c>
    </row>
    <row r="206" spans="1:12" ht="12.75" customHeight="1">
      <c r="A206" s="155" t="s">
        <v>677</v>
      </c>
      <c r="B206" s="154" t="s">
        <v>676</v>
      </c>
      <c r="C206" s="153">
        <v>53</v>
      </c>
      <c r="D206" s="152">
        <v>25500</v>
      </c>
      <c r="E206" s="151">
        <v>3384</v>
      </c>
      <c r="F206" s="149"/>
      <c r="G206" s="150">
        <f>E206+F206</f>
        <v>3384</v>
      </c>
      <c r="H206" s="149"/>
      <c r="I206" s="148">
        <f>H206/G206*100</f>
        <v>0</v>
      </c>
    </row>
    <row r="207" spans="1:12" ht="12.75" customHeight="1">
      <c r="D207" s="143"/>
      <c r="E207" s="143"/>
      <c r="F207" s="143"/>
      <c r="H207" s="143"/>
    </row>
    <row r="208" spans="1:12" ht="12.75" customHeight="1">
      <c r="D208" s="143"/>
      <c r="E208" s="143"/>
      <c r="F208" s="143"/>
      <c r="H208" s="143"/>
    </row>
    <row r="209" spans="4:8" ht="12.75" customHeight="1">
      <c r="D209" s="143"/>
      <c r="E209" s="143"/>
      <c r="F209" s="143"/>
      <c r="G209" s="147"/>
      <c r="H209" s="143"/>
    </row>
    <row r="210" spans="4:8" ht="12.75" customHeight="1">
      <c r="D210" s="143"/>
      <c r="E210" s="143"/>
      <c r="F210" s="143"/>
      <c r="H210" s="143"/>
    </row>
    <row r="211" spans="4:8" ht="12.75" customHeight="1">
      <c r="D211" s="143"/>
      <c r="E211" s="143"/>
      <c r="F211" s="143"/>
      <c r="H211" s="143"/>
    </row>
    <row r="212" spans="4:8" ht="12.75" customHeight="1">
      <c r="D212" s="143"/>
      <c r="E212" s="143"/>
      <c r="F212" s="143"/>
      <c r="H212" s="143"/>
    </row>
    <row r="213" spans="4:8" ht="12.75" customHeight="1">
      <c r="D213" s="143"/>
      <c r="E213" s="143"/>
      <c r="F213" s="143"/>
      <c r="H213" s="143"/>
    </row>
    <row r="214" spans="4:8" ht="12.75" customHeight="1">
      <c r="D214" s="143"/>
      <c r="E214" s="143"/>
      <c r="F214" s="143"/>
      <c r="H214" s="143"/>
    </row>
    <row r="215" spans="4:8" ht="12.75" customHeight="1">
      <c r="D215" s="143"/>
      <c r="E215" s="143"/>
      <c r="F215" s="143"/>
      <c r="H215" s="143"/>
    </row>
    <row r="216" spans="4:8" ht="12.75" customHeight="1">
      <c r="D216" s="143"/>
      <c r="E216" s="143"/>
      <c r="F216" s="143"/>
      <c r="H216" s="143"/>
    </row>
    <row r="217" spans="4:8" ht="12.75" customHeight="1">
      <c r="D217" s="143"/>
      <c r="E217" s="143"/>
      <c r="F217" s="143"/>
      <c r="H217" s="143"/>
    </row>
    <row r="218" spans="4:8" ht="12.75" customHeight="1">
      <c r="D218" s="143"/>
      <c r="E218" s="143"/>
      <c r="F218" s="143"/>
      <c r="H218" s="143"/>
    </row>
    <row r="219" spans="4:8" ht="12.75" customHeight="1">
      <c r="D219" s="143"/>
      <c r="E219" s="143"/>
      <c r="F219" s="143"/>
      <c r="H219" s="143"/>
    </row>
    <row r="220" spans="4:8" ht="12.75" customHeight="1">
      <c r="D220" s="143"/>
      <c r="E220" s="143"/>
      <c r="F220" s="143"/>
      <c r="H220" s="143"/>
    </row>
    <row r="221" spans="4:8" ht="12.75" customHeight="1">
      <c r="D221" s="143"/>
      <c r="E221" s="143"/>
      <c r="F221" s="143"/>
      <c r="H221" s="143"/>
    </row>
  </sheetData>
  <autoFilter ref="A1:D208"/>
  <pageMargins left="0" right="0" top="0.39370078740157483" bottom="0.39370078740157483" header="0" footer="0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90" zoomScaleNormal="90" workbookViewId="0">
      <selection activeCell="E35" sqref="E35"/>
    </sheetView>
  </sheetViews>
  <sheetFormatPr defaultRowHeight="12.75"/>
  <cols>
    <col min="1" max="1" width="20.85546875" style="215" customWidth="1"/>
    <col min="2" max="2" width="67.28515625" style="215" customWidth="1"/>
    <col min="3" max="3" width="10" style="215" customWidth="1"/>
    <col min="4" max="4" width="55.140625" style="215" customWidth="1"/>
    <col min="5" max="8" width="19.5703125" style="215" customWidth="1"/>
    <col min="9" max="9" width="13.28515625" style="215" customWidth="1"/>
    <col min="10" max="16384" width="9.140625" style="215"/>
  </cols>
  <sheetData>
    <row r="1" spans="1:9" s="238" customFormat="1" ht="38.25">
      <c r="A1" s="242" t="s">
        <v>917</v>
      </c>
      <c r="B1" s="242" t="s">
        <v>916</v>
      </c>
      <c r="C1" s="242" t="s">
        <v>915</v>
      </c>
      <c r="D1" s="241" t="s">
        <v>914</v>
      </c>
      <c r="E1" s="241" t="s">
        <v>913</v>
      </c>
      <c r="F1" s="240" t="s">
        <v>887</v>
      </c>
      <c r="G1" s="240" t="s">
        <v>912</v>
      </c>
      <c r="H1" s="240" t="s">
        <v>885</v>
      </c>
      <c r="I1" s="239" t="s">
        <v>160</v>
      </c>
    </row>
    <row r="2" spans="1:9">
      <c r="A2" s="237"/>
      <c r="B2" s="236"/>
      <c r="C2" s="236"/>
      <c r="D2" s="236"/>
      <c r="E2" s="236">
        <f>SUM(E3:E24)</f>
        <v>1296536</v>
      </c>
      <c r="F2" s="236">
        <f>SUM(F3:F24)</f>
        <v>247032.80999999997</v>
      </c>
      <c r="G2" s="236">
        <f>SUM(G3:G37)</f>
        <v>1805312.31</v>
      </c>
      <c r="H2" s="235">
        <f>SUM(H3:H37)</f>
        <v>739537.77999999991</v>
      </c>
      <c r="I2" s="234">
        <f>H2/G2*100</f>
        <v>40.964534274958773</v>
      </c>
    </row>
    <row r="3" spans="1:9" ht="15">
      <c r="A3" s="222">
        <v>63612</v>
      </c>
      <c r="B3" s="223" t="s">
        <v>911</v>
      </c>
      <c r="C3" s="222">
        <v>41</v>
      </c>
      <c r="D3" s="221" t="str">
        <f>LOOKUP(C3,'[1]IZVORI FINANCIRANJA'!$A$2:$B$40)</f>
        <v>Tekuće pomoći iz državnog proračuna</v>
      </c>
      <c r="E3" s="220">
        <v>1220850</v>
      </c>
      <c r="F3" s="220">
        <v>95800</v>
      </c>
      <c r="G3" s="233">
        <f>E3+F3</f>
        <v>1316650</v>
      </c>
      <c r="H3" s="219">
        <v>554608.54</v>
      </c>
      <c r="I3" s="218">
        <f>H3/G3*100</f>
        <v>42.122700793680934</v>
      </c>
    </row>
    <row r="4" spans="1:9" ht="15">
      <c r="A4" s="222">
        <v>63612</v>
      </c>
      <c r="B4" s="223" t="s">
        <v>911</v>
      </c>
      <c r="C4" s="222">
        <v>41</v>
      </c>
      <c r="D4" s="221" t="str">
        <f>LOOKUP(C4,'[1]IZVORI FINANCIRANJA'!$A$2:$B$40)</f>
        <v>Tekuće pomoći iz državnog proračuna</v>
      </c>
      <c r="E4" s="220">
        <v>0</v>
      </c>
      <c r="F4" s="220">
        <v>25650.62</v>
      </c>
      <c r="G4" s="233">
        <f>E4+F4</f>
        <v>25650.62</v>
      </c>
      <c r="H4" s="219">
        <v>47954.99</v>
      </c>
      <c r="I4" s="218">
        <f>H4/G4*100</f>
        <v>186.95450636280918</v>
      </c>
    </row>
    <row r="5" spans="1:9" ht="15">
      <c r="A5" s="222">
        <v>63612</v>
      </c>
      <c r="B5" s="223" t="s">
        <v>911</v>
      </c>
      <c r="C5" s="222">
        <v>41</v>
      </c>
      <c r="D5" s="221" t="str">
        <f>LOOKUP(C5,'[1]IZVORI FINANCIRANJA'!$A$2:$B$40)</f>
        <v>Tekuće pomoći iz državnog proračuna</v>
      </c>
      <c r="E5" s="220">
        <v>0</v>
      </c>
      <c r="F5" s="220">
        <v>107000</v>
      </c>
      <c r="G5" s="233">
        <v>107000</v>
      </c>
      <c r="H5" s="219"/>
      <c r="I5" s="218">
        <f>H5/G5*100</f>
        <v>0</v>
      </c>
    </row>
    <row r="6" spans="1:9" ht="15">
      <c r="A6" s="222">
        <v>63613</v>
      </c>
      <c r="B6" s="223" t="s">
        <v>910</v>
      </c>
      <c r="C6" s="222">
        <v>42</v>
      </c>
      <c r="D6" s="221" t="str">
        <f>LOOKUP(C6,'[1]IZVORI FINANCIRANJA'!$A$2:$B$40)</f>
        <v>Tekuće pomoći iz županijskog proračuna</v>
      </c>
      <c r="E6" s="220">
        <v>550</v>
      </c>
      <c r="F6" s="220">
        <v>660.27</v>
      </c>
      <c r="G6" s="233">
        <f>E6+F6</f>
        <v>1210.27</v>
      </c>
      <c r="H6" s="219">
        <v>437</v>
      </c>
      <c r="I6" s="218">
        <f>H6/G6*100</f>
        <v>36.107645401439349</v>
      </c>
    </row>
    <row r="7" spans="1:9" ht="15">
      <c r="A7" s="222">
        <v>92211</v>
      </c>
      <c r="B7" s="223" t="s">
        <v>900</v>
      </c>
      <c r="C7" s="222">
        <v>42</v>
      </c>
      <c r="D7" s="221" t="str">
        <f>LOOKUP(C7,'[1]IZVORI FINANCIRANJA'!$A$2:$B$40)</f>
        <v>Tekuće pomoći iz županijskog proračuna</v>
      </c>
      <c r="E7" s="220">
        <v>0</v>
      </c>
      <c r="F7" s="220">
        <v>39.729999999999997</v>
      </c>
      <c r="G7" s="233">
        <f>E7+F7</f>
        <v>39.729999999999997</v>
      </c>
      <c r="H7" s="219">
        <v>0</v>
      </c>
      <c r="I7" s="218">
        <f>H7/G7*100</f>
        <v>0</v>
      </c>
    </row>
    <row r="8" spans="1:9" ht="15">
      <c r="A8" s="222">
        <v>63613</v>
      </c>
      <c r="B8" s="223" t="s">
        <v>910</v>
      </c>
      <c r="C8" s="222">
        <v>51</v>
      </c>
      <c r="D8" s="221" t="str">
        <f>LOOKUP(C8,'[1]IZVORI FINANCIRANJA'!$A$2:$B$40)</f>
        <v>Donacije</v>
      </c>
      <c r="E8" s="220">
        <v>200</v>
      </c>
      <c r="F8" s="220"/>
      <c r="G8" s="233">
        <f>E8+F8</f>
        <v>200</v>
      </c>
      <c r="H8" s="219"/>
      <c r="I8" s="218">
        <f>H8/G8*100</f>
        <v>0</v>
      </c>
    </row>
    <row r="9" spans="1:9" ht="15">
      <c r="A9" s="222">
        <v>63622</v>
      </c>
      <c r="B9" s="223" t="s">
        <v>901</v>
      </c>
      <c r="C9" s="222">
        <v>43</v>
      </c>
      <c r="D9" s="221" t="str">
        <f>LOOKUP(C9,'[1]IZVORI FINANCIRANJA'!$A$2:$B$40)</f>
        <v>Kapitalne pomoći iz državnog proračuna</v>
      </c>
      <c r="E9" s="220">
        <v>14200</v>
      </c>
      <c r="F9" s="220"/>
      <c r="G9" s="233">
        <f>E9+F9</f>
        <v>14200</v>
      </c>
      <c r="H9" s="219"/>
      <c r="I9" s="218">
        <f>H9/G9*100</f>
        <v>0</v>
      </c>
    </row>
    <row r="10" spans="1:9" ht="15">
      <c r="A10" s="222">
        <v>63622</v>
      </c>
      <c r="B10" s="223" t="s">
        <v>901</v>
      </c>
      <c r="C10" s="222">
        <v>43</v>
      </c>
      <c r="D10" s="221" t="str">
        <f>LOOKUP(C10,'[1]IZVORI FINANCIRANJA'!$A$2:$B$40)</f>
        <v>Kapitalne pomoći iz državnog proračuna</v>
      </c>
      <c r="E10" s="220">
        <v>0</v>
      </c>
      <c r="F10" s="220">
        <v>0</v>
      </c>
      <c r="G10" s="233">
        <f>E10+F10</f>
        <v>0</v>
      </c>
      <c r="H10" s="219"/>
      <c r="I10" s="218">
        <v>0</v>
      </c>
    </row>
    <row r="11" spans="1:9" ht="15">
      <c r="A11" s="222">
        <v>63811</v>
      </c>
      <c r="B11" s="223" t="s">
        <v>909</v>
      </c>
      <c r="C11" s="222">
        <v>53</v>
      </c>
      <c r="D11" s="221" t="s">
        <v>282</v>
      </c>
      <c r="E11" s="220">
        <v>31600</v>
      </c>
      <c r="F11" s="220"/>
      <c r="G11" s="233">
        <f>E11+F11</f>
        <v>31600</v>
      </c>
      <c r="H11" s="219">
        <v>16371.4</v>
      </c>
      <c r="I11" s="218">
        <f>H11/G11*100</f>
        <v>51.808227848101261</v>
      </c>
    </row>
    <row r="12" spans="1:9" ht="15">
      <c r="A12" s="222">
        <v>65267</v>
      </c>
      <c r="B12" s="223" t="s">
        <v>908</v>
      </c>
      <c r="C12" s="222">
        <v>36</v>
      </c>
      <c r="D12" s="221" t="str">
        <f>LOOKUP(C12,'[1]IZVORI FINANCIRANJA'!$A$2:$B$40)</f>
        <v>Prihodi za posebne namjene</v>
      </c>
      <c r="E12" s="220">
        <v>660</v>
      </c>
      <c r="F12" s="220"/>
      <c r="G12" s="220">
        <f>E12+F12</f>
        <v>660</v>
      </c>
      <c r="H12" s="219"/>
      <c r="I12" s="218">
        <f>H12/G12*100</f>
        <v>0</v>
      </c>
    </row>
    <row r="13" spans="1:9" ht="15">
      <c r="A13" s="222">
        <v>65267</v>
      </c>
      <c r="B13" s="223" t="s">
        <v>908</v>
      </c>
      <c r="C13" s="222">
        <v>36</v>
      </c>
      <c r="D13" s="221" t="str">
        <f>LOOKUP(C13,'[1]IZVORI FINANCIRANJA'!$A$2:$B$40)</f>
        <v>Prihodi za posebne namjene</v>
      </c>
      <c r="E13" s="220">
        <v>530</v>
      </c>
      <c r="F13" s="220"/>
      <c r="G13" s="220">
        <f>E13+F13</f>
        <v>530</v>
      </c>
      <c r="H13" s="219">
        <v>15</v>
      </c>
      <c r="I13" s="218">
        <f>H13/G13*100</f>
        <v>2.8301886792452833</v>
      </c>
    </row>
    <row r="14" spans="1:9" ht="15">
      <c r="A14" s="222">
        <v>66151</v>
      </c>
      <c r="B14" s="223" t="s">
        <v>371</v>
      </c>
      <c r="C14" s="222">
        <v>21</v>
      </c>
      <c r="D14" s="221" t="str">
        <f>LOOKUP(C14,'[1]IZVORI FINANCIRANJA'!$A$2:$B$40)</f>
        <v>Vlastiti prihodi proračunskih korisnika</v>
      </c>
      <c r="E14" s="220">
        <v>6896</v>
      </c>
      <c r="F14" s="220"/>
      <c r="G14" s="220">
        <f>E14+F14</f>
        <v>6896</v>
      </c>
      <c r="H14" s="219">
        <v>3664.22</v>
      </c>
      <c r="I14" s="218">
        <f>H14/G14*100</f>
        <v>53.13544083526682</v>
      </c>
    </row>
    <row r="15" spans="1:9" ht="15">
      <c r="A15" s="222">
        <v>66313</v>
      </c>
      <c r="B15" s="223" t="s">
        <v>906</v>
      </c>
      <c r="C15" s="222">
        <v>51</v>
      </c>
      <c r="D15" s="221" t="str">
        <f>LOOKUP(C15,'[1]IZVORI FINANCIRANJA'!$A$2:$B$40)</f>
        <v>Donacije</v>
      </c>
      <c r="E15" s="220">
        <v>2000</v>
      </c>
      <c r="F15" s="220">
        <v>1300</v>
      </c>
      <c r="G15" s="220">
        <v>3300</v>
      </c>
      <c r="H15" s="219">
        <v>1933.34</v>
      </c>
      <c r="I15" s="218">
        <f>H15/G15*100</f>
        <v>58.586060606060606</v>
      </c>
    </row>
    <row r="16" spans="1:9" ht="15">
      <c r="A16" s="222">
        <v>66311</v>
      </c>
      <c r="B16" s="223" t="s">
        <v>907</v>
      </c>
      <c r="C16" s="222">
        <v>21</v>
      </c>
      <c r="D16" s="221" t="s">
        <v>902</v>
      </c>
      <c r="E16" s="220"/>
      <c r="F16" s="220">
        <v>2500</v>
      </c>
      <c r="G16" s="220">
        <v>2500</v>
      </c>
      <c r="H16" s="219">
        <v>2320</v>
      </c>
      <c r="I16" s="218">
        <f>H16/G16*100</f>
        <v>92.800000000000011</v>
      </c>
    </row>
    <row r="17" spans="1:9" ht="15">
      <c r="A17" s="222">
        <v>66311</v>
      </c>
      <c r="B17" s="223" t="s">
        <v>907</v>
      </c>
      <c r="C17" s="222">
        <v>51</v>
      </c>
      <c r="D17" s="221" t="s">
        <v>904</v>
      </c>
      <c r="E17" s="220"/>
      <c r="F17" s="220">
        <v>300</v>
      </c>
      <c r="G17" s="220">
        <f>E17+F17</f>
        <v>300</v>
      </c>
      <c r="H17" s="219">
        <v>210</v>
      </c>
      <c r="I17" s="218">
        <f>H17/G17*100</f>
        <v>70</v>
      </c>
    </row>
    <row r="18" spans="1:9" ht="15">
      <c r="A18" s="222">
        <v>66313</v>
      </c>
      <c r="B18" s="223" t="s">
        <v>906</v>
      </c>
      <c r="C18" s="222">
        <v>51</v>
      </c>
      <c r="D18" s="221" t="s">
        <v>904</v>
      </c>
      <c r="E18" s="220"/>
      <c r="F18" s="232">
        <v>0</v>
      </c>
      <c r="G18" s="220">
        <v>0</v>
      </c>
      <c r="I18" s="218">
        <v>0</v>
      </c>
    </row>
    <row r="19" spans="1:9" ht="15">
      <c r="A19" s="222">
        <v>66314</v>
      </c>
      <c r="B19" s="223" t="s">
        <v>905</v>
      </c>
      <c r="C19" s="222">
        <v>51</v>
      </c>
      <c r="D19" s="221" t="s">
        <v>904</v>
      </c>
      <c r="E19" s="220"/>
      <c r="F19" s="220">
        <v>2400</v>
      </c>
      <c r="G19" s="220">
        <f>E19+F19</f>
        <v>2400</v>
      </c>
      <c r="H19" s="219">
        <v>2265</v>
      </c>
      <c r="I19" s="218">
        <f>H19/G19*100</f>
        <v>94.375</v>
      </c>
    </row>
    <row r="20" spans="1:9" ht="15">
      <c r="A20" s="222">
        <v>63414</v>
      </c>
      <c r="B20" s="223" t="s">
        <v>386</v>
      </c>
      <c r="C20" s="222">
        <v>47</v>
      </c>
      <c r="D20" s="231" t="s">
        <v>903</v>
      </c>
      <c r="E20" s="220">
        <v>7000</v>
      </c>
      <c r="F20" s="220"/>
      <c r="G20" s="220">
        <f>E20+F20</f>
        <v>7000</v>
      </c>
      <c r="H20" s="219"/>
      <c r="I20" s="218">
        <f>H20/G20*100</f>
        <v>0</v>
      </c>
    </row>
    <row r="21" spans="1:9" ht="15">
      <c r="A21" s="222">
        <v>68311</v>
      </c>
      <c r="B21" s="223" t="s">
        <v>386</v>
      </c>
      <c r="C21" s="222">
        <v>21</v>
      </c>
      <c r="D21" s="231" t="s">
        <v>902</v>
      </c>
      <c r="E21" s="220">
        <v>50</v>
      </c>
      <c r="F21" s="220"/>
      <c r="G21" s="220">
        <f>E21+F21</f>
        <v>50</v>
      </c>
      <c r="H21" s="219">
        <v>47.78</v>
      </c>
      <c r="I21" s="218">
        <f>H21/G21*100</f>
        <v>95.56</v>
      </c>
    </row>
    <row r="22" spans="1:9" ht="15">
      <c r="A22" s="222">
        <v>92211</v>
      </c>
      <c r="B22" s="223" t="s">
        <v>900</v>
      </c>
      <c r="C22" s="222">
        <v>21</v>
      </c>
      <c r="D22" s="231" t="s">
        <v>902</v>
      </c>
      <c r="E22" s="220">
        <v>12000</v>
      </c>
      <c r="F22" s="220">
        <v>8860.4599999999991</v>
      </c>
      <c r="G22" s="220">
        <f>E22+F22</f>
        <v>20860.46</v>
      </c>
      <c r="H22" s="219"/>
      <c r="I22" s="218">
        <f>H22/G22*100</f>
        <v>0</v>
      </c>
    </row>
    <row r="23" spans="1:9" ht="15">
      <c r="A23" s="229">
        <v>92211</v>
      </c>
      <c r="B23" s="230" t="s">
        <v>900</v>
      </c>
      <c r="C23" s="229">
        <v>43</v>
      </c>
      <c r="D23" s="228" t="s">
        <v>901</v>
      </c>
      <c r="E23" s="227"/>
      <c r="F23" s="227">
        <v>1552.21</v>
      </c>
      <c r="G23" s="227">
        <f>E23+F23</f>
        <v>1552.21</v>
      </c>
      <c r="H23" s="226">
        <v>1552.21</v>
      </c>
      <c r="I23" s="218">
        <f>H23/G23*100</f>
        <v>100</v>
      </c>
    </row>
    <row r="24" spans="1:9" ht="15">
      <c r="A24" s="229">
        <v>92211</v>
      </c>
      <c r="B24" s="230" t="s">
        <v>900</v>
      </c>
      <c r="C24" s="229">
        <v>41</v>
      </c>
      <c r="D24" s="228"/>
      <c r="E24" s="227">
        <v>0</v>
      </c>
      <c r="F24" s="227">
        <v>969.52</v>
      </c>
      <c r="G24" s="227">
        <f>E24+F24</f>
        <v>969.52</v>
      </c>
      <c r="H24" s="226">
        <v>438.63</v>
      </c>
      <c r="I24" s="218">
        <f>H24/G24*100</f>
        <v>45.241975410512417</v>
      </c>
    </row>
    <row r="25" spans="1:9" ht="15">
      <c r="F25" s="225"/>
      <c r="G25" s="224"/>
      <c r="I25" s="218">
        <v>0</v>
      </c>
    </row>
    <row r="26" spans="1:9" ht="15">
      <c r="A26" s="222">
        <v>67111</v>
      </c>
      <c r="B26" s="223" t="s">
        <v>894</v>
      </c>
      <c r="C26" s="222">
        <v>11</v>
      </c>
      <c r="D26" s="221" t="str">
        <f>LOOKUP(C26,'[1]IZVORI FINANCIRANJA'!$A$2:$B$40)</f>
        <v>Opći prihodi i primici (nenamjenski) - gradska sredstva</v>
      </c>
      <c r="E26" s="220">
        <v>3445</v>
      </c>
      <c r="F26" s="220">
        <v>585</v>
      </c>
      <c r="G26" s="220">
        <f>E26+F26</f>
        <v>4030</v>
      </c>
      <c r="H26" s="219">
        <v>1812.22</v>
      </c>
      <c r="I26" s="218">
        <f>H26/G26*100</f>
        <v>44.968238213399502</v>
      </c>
    </row>
    <row r="27" spans="1:9" ht="25.5">
      <c r="A27" s="222">
        <v>63931</v>
      </c>
      <c r="B27" s="223" t="s">
        <v>899</v>
      </c>
      <c r="C27" s="222">
        <v>41</v>
      </c>
      <c r="D27" s="221" t="s">
        <v>246</v>
      </c>
      <c r="E27" s="220">
        <v>6656</v>
      </c>
      <c r="F27" s="220"/>
      <c r="G27" s="220">
        <v>6656</v>
      </c>
      <c r="H27" s="219">
        <v>113.63</v>
      </c>
      <c r="I27" s="218">
        <v>0</v>
      </c>
    </row>
    <row r="28" spans="1:9" ht="25.5">
      <c r="A28" s="222">
        <v>63931</v>
      </c>
      <c r="B28" s="223" t="s">
        <v>898</v>
      </c>
      <c r="C28" s="222">
        <v>53</v>
      </c>
      <c r="D28" s="221"/>
      <c r="E28" s="220"/>
      <c r="F28" s="220"/>
      <c r="G28" s="220"/>
      <c r="H28" s="219">
        <v>2272.58</v>
      </c>
      <c r="I28" s="218">
        <v>0</v>
      </c>
    </row>
    <row r="29" spans="1:9" ht="25.5">
      <c r="A29" s="222">
        <v>63931</v>
      </c>
      <c r="B29" s="223" t="s">
        <v>897</v>
      </c>
      <c r="C29" s="222">
        <v>41</v>
      </c>
      <c r="D29" s="221"/>
      <c r="E29" s="220"/>
      <c r="F29" s="220"/>
      <c r="G29" s="220"/>
      <c r="H29" s="219">
        <v>782.5</v>
      </c>
      <c r="I29" s="218">
        <v>0</v>
      </c>
    </row>
    <row r="30" spans="1:9" ht="25.5">
      <c r="A30" s="222">
        <v>63931</v>
      </c>
      <c r="B30" s="223" t="s">
        <v>897</v>
      </c>
      <c r="C30" s="222">
        <v>53</v>
      </c>
      <c r="D30" s="221"/>
      <c r="E30" s="220"/>
      <c r="F30" s="220"/>
      <c r="G30" s="220"/>
      <c r="H30" s="219">
        <v>4434.1400000000003</v>
      </c>
      <c r="I30" s="218">
        <v>0</v>
      </c>
    </row>
    <row r="31" spans="1:9" ht="25.5">
      <c r="A31" s="222">
        <v>63931</v>
      </c>
      <c r="B31" s="223" t="s">
        <v>896</v>
      </c>
      <c r="C31" s="222">
        <v>41</v>
      </c>
      <c r="D31" s="221"/>
      <c r="E31" s="220"/>
      <c r="F31" s="220"/>
      <c r="G31" s="220"/>
      <c r="H31" s="219">
        <v>2446.5300000000002</v>
      </c>
      <c r="I31" s="218">
        <v>0</v>
      </c>
    </row>
    <row r="32" spans="1:9" ht="25.5">
      <c r="A32" s="222">
        <v>63931</v>
      </c>
      <c r="B32" s="223" t="s">
        <v>896</v>
      </c>
      <c r="C32" s="222">
        <v>53</v>
      </c>
      <c r="D32" s="221"/>
      <c r="E32" s="220"/>
      <c r="F32" s="220"/>
      <c r="G32" s="220"/>
      <c r="H32" s="219">
        <v>13863.61</v>
      </c>
      <c r="I32" s="218">
        <v>0</v>
      </c>
    </row>
    <row r="33" spans="1:9" ht="15">
      <c r="A33" s="222">
        <v>63931</v>
      </c>
      <c r="B33" s="215" t="s">
        <v>895</v>
      </c>
      <c r="C33" s="222">
        <v>41</v>
      </c>
      <c r="D33" s="221" t="str">
        <f>LOOKUP(C33,'[1]IZVORI FINANCIRANJA'!$A$2:$B$40)</f>
        <v>Tekuće pomoći iz državnog proračuna</v>
      </c>
      <c r="E33" s="220">
        <v>6656</v>
      </c>
      <c r="F33" s="220"/>
      <c r="G33" s="220">
        <f>E33+F33</f>
        <v>6656</v>
      </c>
      <c r="H33" s="219"/>
      <c r="I33" s="218">
        <f>H33/G33*100</f>
        <v>0</v>
      </c>
    </row>
    <row r="34" spans="1:9" ht="15">
      <c r="A34" s="222">
        <v>63931</v>
      </c>
      <c r="B34" s="215" t="s">
        <v>895</v>
      </c>
      <c r="C34" s="222">
        <v>53</v>
      </c>
      <c r="D34" s="221" t="str">
        <f>LOOKUP(C34,'[1]IZVORI FINANCIRANJA'!$A$2:$B$40)</f>
        <v>Pomoći iz državnog proračuna temeljem prijenosa EU sredstava</v>
      </c>
      <c r="E34" s="220">
        <v>41058</v>
      </c>
      <c r="F34" s="220"/>
      <c r="G34" s="220">
        <f>E34+F34</f>
        <v>41058</v>
      </c>
      <c r="H34" s="219"/>
      <c r="I34" s="218">
        <f>H34/G34*100</f>
        <v>0</v>
      </c>
    </row>
    <row r="35" spans="1:9" ht="15">
      <c r="A35" s="222">
        <v>67111</v>
      </c>
      <c r="B35" s="223" t="s">
        <v>894</v>
      </c>
      <c r="C35" s="222">
        <v>12</v>
      </c>
      <c r="D35" s="221" t="str">
        <f>LOOKUP(C35,'[1]IZVORI FINANCIRANJA'!$A$2:$B$40)</f>
        <v>Decentralizirana funckija - osnovno školstvo</v>
      </c>
      <c r="E35" s="220">
        <v>108965</v>
      </c>
      <c r="F35" s="220"/>
      <c r="G35" s="220">
        <f>E35+F35</f>
        <v>108965</v>
      </c>
      <c r="H35" s="219">
        <v>53976.959999999999</v>
      </c>
      <c r="I35" s="218">
        <f>H35/G35*100</f>
        <v>49.536052861010418</v>
      </c>
    </row>
    <row r="36" spans="1:9" ht="25.5">
      <c r="A36" s="222">
        <v>67121</v>
      </c>
      <c r="B36" s="223" t="s">
        <v>893</v>
      </c>
      <c r="C36" s="222">
        <v>12</v>
      </c>
      <c r="D36" s="221" t="s">
        <v>229</v>
      </c>
      <c r="E36" s="220">
        <v>42869</v>
      </c>
      <c r="F36" s="220">
        <v>-14851.5</v>
      </c>
      <c r="G36" s="220">
        <f>E36+F36</f>
        <v>28017.5</v>
      </c>
      <c r="H36" s="219">
        <v>28017.5</v>
      </c>
      <c r="I36" s="218">
        <f>H36/G36*100</f>
        <v>100</v>
      </c>
    </row>
    <row r="37" spans="1:9" ht="25.5">
      <c r="A37" s="222">
        <v>67121</v>
      </c>
      <c r="B37" s="223" t="s">
        <v>893</v>
      </c>
      <c r="C37" s="222">
        <v>11</v>
      </c>
      <c r="D37" s="221" t="str">
        <f>LOOKUP(C37,'[1]IZVORI FINANCIRANJA'!$A$2:$B$40)</f>
        <v>Opći prihodi i primici (nenamjenski) - gradska sredstva</v>
      </c>
      <c r="E37" s="220">
        <v>66361</v>
      </c>
      <c r="F37" s="220">
        <v>0</v>
      </c>
      <c r="G37" s="220">
        <f>E37+F37</f>
        <v>66361</v>
      </c>
      <c r="H37" s="219"/>
      <c r="I37" s="218">
        <f>H37/G37*100</f>
        <v>0</v>
      </c>
    </row>
    <row r="38" spans="1:9">
      <c r="G38" s="217"/>
    </row>
    <row r="41" spans="1:9">
      <c r="G41" s="216"/>
    </row>
  </sheetData>
  <autoFilter ref="A1:G24"/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A4" sqref="A4:P5"/>
    </sheetView>
  </sheetViews>
  <sheetFormatPr defaultRowHeight="15"/>
  <cols>
    <col min="1" max="1" width="3.28515625" customWidth="1"/>
    <col min="2" max="2" width="0.140625" customWidth="1"/>
    <col min="3" max="3" width="14.85546875" customWidth="1"/>
    <col min="4" max="4" width="22" customWidth="1"/>
    <col min="5" max="5" width="6.140625" customWidth="1"/>
    <col min="6" max="6" width="21" customWidth="1"/>
    <col min="7" max="7" width="11.7109375" customWidth="1"/>
    <col min="8" max="8" width="9.28515625" customWidth="1"/>
    <col min="9" max="9" width="3.28515625" customWidth="1"/>
    <col min="10" max="10" width="12.7109375" customWidth="1"/>
    <col min="11" max="11" width="11.28515625" customWidth="1"/>
    <col min="12" max="12" width="1.28515625" customWidth="1"/>
    <col min="13" max="13" width="10.28515625" customWidth="1"/>
    <col min="14" max="14" width="0.28515625" customWidth="1"/>
    <col min="15" max="15" width="2" customWidth="1"/>
    <col min="16" max="16" width="7.140625" customWidth="1"/>
    <col min="17" max="17" width="3.28515625" customWidth="1"/>
  </cols>
  <sheetData>
    <row r="1" spans="1:17" ht="20.10000000000000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" customHeight="1">
      <c r="A2" s="23"/>
      <c r="B2" s="93"/>
      <c r="C2" s="93"/>
      <c r="D2" s="93"/>
      <c r="E2" s="23"/>
      <c r="F2" s="23"/>
      <c r="G2" s="23"/>
      <c r="H2" s="23"/>
      <c r="I2" s="23"/>
      <c r="J2" s="23"/>
      <c r="K2" s="23"/>
      <c r="L2" s="108"/>
      <c r="M2" s="108"/>
      <c r="N2" s="23"/>
      <c r="O2" s="105"/>
      <c r="P2" s="105"/>
      <c r="Q2" s="23"/>
    </row>
    <row r="3" spans="1:17" ht="22.5" customHeight="1">
      <c r="A3" s="23"/>
      <c r="B3" s="105"/>
      <c r="C3" s="105"/>
      <c r="D3" s="105"/>
      <c r="E3" s="23"/>
      <c r="F3" s="23"/>
      <c r="G3" s="23"/>
      <c r="H3" s="23"/>
      <c r="I3" s="23"/>
      <c r="J3" s="23"/>
      <c r="K3" s="23"/>
      <c r="L3" s="108"/>
      <c r="M3" s="108"/>
      <c r="N3" s="23"/>
      <c r="O3" s="105"/>
      <c r="P3" s="105"/>
      <c r="Q3" s="23"/>
    </row>
    <row r="4" spans="1:17" ht="34.5" customHeight="1">
      <c r="A4" s="58" t="s">
        <v>672</v>
      </c>
      <c r="B4" s="58"/>
      <c r="C4" s="58"/>
      <c r="D4" s="58"/>
      <c r="E4" s="58"/>
      <c r="F4" s="58"/>
      <c r="G4" s="58"/>
      <c r="H4" s="66"/>
      <c r="I4" s="66"/>
      <c r="J4" s="66"/>
      <c r="K4" s="66"/>
      <c r="L4" s="66"/>
      <c r="M4" s="66"/>
      <c r="N4" s="66"/>
      <c r="O4" s="66"/>
      <c r="P4" s="66"/>
      <c r="Q4" s="23"/>
    </row>
    <row r="5" spans="1:17" ht="16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23"/>
    </row>
    <row r="6" spans="1:17" ht="15.95" customHeight="1">
      <c r="A6" s="23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23"/>
    </row>
    <row r="7" spans="1:17" ht="8.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" customHeight="1">
      <c r="A8" s="23"/>
      <c r="B8" s="104" t="s">
        <v>182</v>
      </c>
      <c r="C8" s="104"/>
      <c r="D8" s="104" t="s">
        <v>183</v>
      </c>
      <c r="E8" s="104"/>
      <c r="F8" s="104"/>
      <c r="G8" s="104"/>
      <c r="H8" s="101" t="s">
        <v>184</v>
      </c>
      <c r="I8" s="101"/>
      <c r="J8" s="101" t="s">
        <v>185</v>
      </c>
      <c r="K8" s="101" t="s">
        <v>186</v>
      </c>
      <c r="L8" s="101"/>
      <c r="M8" s="101" t="s">
        <v>187</v>
      </c>
      <c r="N8" s="101"/>
      <c r="O8" s="101"/>
      <c r="P8" s="101" t="s">
        <v>188</v>
      </c>
      <c r="Q8" s="23"/>
    </row>
    <row r="9" spans="1:17" ht="5.0999999999999996" customHeight="1">
      <c r="A9" s="23"/>
      <c r="B9" s="104"/>
      <c r="C9" s="104"/>
      <c r="D9" s="23"/>
      <c r="E9" s="23"/>
      <c r="F9" s="23"/>
      <c r="G9" s="23"/>
      <c r="H9" s="101"/>
      <c r="I9" s="101"/>
      <c r="J9" s="101"/>
      <c r="K9" s="101"/>
      <c r="L9" s="101"/>
      <c r="M9" s="101"/>
      <c r="N9" s="101"/>
      <c r="O9" s="101"/>
      <c r="P9" s="101"/>
      <c r="Q9" s="23"/>
    </row>
    <row r="10" spans="1:17" ht="0.9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0.95" customHeight="1">
      <c r="A11" s="23"/>
      <c r="B11" s="2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23"/>
    </row>
    <row r="12" spans="1:17" ht="2.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5" customHeight="1">
      <c r="A13" s="23"/>
      <c r="B13" s="102"/>
      <c r="C13" s="102"/>
      <c r="D13" s="102" t="s">
        <v>189</v>
      </c>
      <c r="E13" s="102"/>
      <c r="F13" s="102"/>
      <c r="G13" s="102"/>
      <c r="H13" s="103" t="s">
        <v>190</v>
      </c>
      <c r="I13" s="103"/>
      <c r="J13" s="26" t="s">
        <v>191</v>
      </c>
      <c r="K13" s="103" t="s">
        <v>192</v>
      </c>
      <c r="L13" s="103"/>
      <c r="M13" s="103" t="s">
        <v>214</v>
      </c>
      <c r="N13" s="103"/>
      <c r="O13" s="103"/>
      <c r="P13" s="26" t="s">
        <v>215</v>
      </c>
      <c r="Q13" s="23"/>
    </row>
    <row r="14" spans="1:17" ht="15" customHeight="1">
      <c r="A14" s="23"/>
      <c r="B14" s="109" t="s">
        <v>216</v>
      </c>
      <c r="C14" s="109"/>
      <c r="D14" s="109" t="s">
        <v>217</v>
      </c>
      <c r="E14" s="109"/>
      <c r="F14" s="109"/>
      <c r="G14" s="109"/>
      <c r="H14" s="110" t="s">
        <v>218</v>
      </c>
      <c r="I14" s="110"/>
      <c r="J14" s="31" t="s">
        <v>219</v>
      </c>
      <c r="K14" s="110" t="s">
        <v>208</v>
      </c>
      <c r="L14" s="110"/>
      <c r="M14" s="110" t="s">
        <v>208</v>
      </c>
      <c r="N14" s="110"/>
      <c r="O14" s="110"/>
      <c r="P14" s="31" t="s">
        <v>220</v>
      </c>
      <c r="Q14" s="23"/>
    </row>
    <row r="15" spans="1:17" ht="15" customHeight="1">
      <c r="A15" s="23"/>
      <c r="B15" s="109" t="s">
        <v>221</v>
      </c>
      <c r="C15" s="109"/>
      <c r="D15" s="109" t="s">
        <v>222</v>
      </c>
      <c r="E15" s="109"/>
      <c r="F15" s="109"/>
      <c r="G15" s="109"/>
      <c r="H15" s="110" t="s">
        <v>223</v>
      </c>
      <c r="I15" s="110"/>
      <c r="J15" s="31" t="s">
        <v>224</v>
      </c>
      <c r="K15" s="110" t="s">
        <v>225</v>
      </c>
      <c r="L15" s="110"/>
      <c r="M15" s="110" t="s">
        <v>226</v>
      </c>
      <c r="N15" s="110"/>
      <c r="O15" s="110"/>
      <c r="P15" s="31" t="s">
        <v>227</v>
      </c>
      <c r="Q15" s="23"/>
    </row>
    <row r="16" spans="1:17" ht="15" customHeight="1">
      <c r="A16" s="23"/>
      <c r="B16" s="109" t="s">
        <v>228</v>
      </c>
      <c r="C16" s="109"/>
      <c r="D16" s="109" t="s">
        <v>229</v>
      </c>
      <c r="E16" s="109"/>
      <c r="F16" s="109"/>
      <c r="G16" s="109"/>
      <c r="H16" s="110" t="s">
        <v>230</v>
      </c>
      <c r="I16" s="110"/>
      <c r="J16" s="31" t="s">
        <v>231</v>
      </c>
      <c r="K16" s="110" t="s">
        <v>232</v>
      </c>
      <c r="L16" s="110"/>
      <c r="M16" s="110" t="s">
        <v>233</v>
      </c>
      <c r="N16" s="110"/>
      <c r="O16" s="110"/>
      <c r="P16" s="31" t="s">
        <v>234</v>
      </c>
      <c r="Q16" s="23"/>
    </row>
    <row r="17" spans="1:17" ht="15" customHeight="1">
      <c r="A17" s="23"/>
      <c r="B17" s="109" t="s">
        <v>235</v>
      </c>
      <c r="C17" s="109"/>
      <c r="D17" s="109" t="s">
        <v>236</v>
      </c>
      <c r="E17" s="109"/>
      <c r="F17" s="109"/>
      <c r="G17" s="109"/>
      <c r="H17" s="110" t="s">
        <v>237</v>
      </c>
      <c r="I17" s="110"/>
      <c r="J17" s="31" t="s">
        <v>238</v>
      </c>
      <c r="K17" s="110" t="s">
        <v>239</v>
      </c>
      <c r="L17" s="110"/>
      <c r="M17" s="110" t="s">
        <v>240</v>
      </c>
      <c r="N17" s="110"/>
      <c r="O17" s="110"/>
      <c r="P17" s="31" t="s">
        <v>241</v>
      </c>
      <c r="Q17" s="23"/>
    </row>
    <row r="18" spans="1:17" ht="15" customHeight="1">
      <c r="A18" s="23"/>
      <c r="B18" s="109" t="s">
        <v>242</v>
      </c>
      <c r="C18" s="109"/>
      <c r="D18" s="109" t="s">
        <v>243</v>
      </c>
      <c r="E18" s="109"/>
      <c r="F18" s="109"/>
      <c r="G18" s="109"/>
      <c r="H18" s="110" t="s">
        <v>244</v>
      </c>
      <c r="I18" s="110"/>
      <c r="J18" s="31" t="s">
        <v>208</v>
      </c>
      <c r="K18" s="110" t="s">
        <v>244</v>
      </c>
      <c r="L18" s="110"/>
      <c r="M18" s="110" t="s">
        <v>208</v>
      </c>
      <c r="N18" s="110"/>
      <c r="O18" s="110"/>
      <c r="P18" s="31" t="s">
        <v>220</v>
      </c>
      <c r="Q18" s="23"/>
    </row>
    <row r="19" spans="1:17" ht="15" customHeight="1">
      <c r="A19" s="23"/>
      <c r="B19" s="109" t="s">
        <v>245</v>
      </c>
      <c r="C19" s="109"/>
      <c r="D19" s="109" t="s">
        <v>246</v>
      </c>
      <c r="E19" s="109"/>
      <c r="F19" s="109"/>
      <c r="G19" s="109"/>
      <c r="H19" s="110" t="s">
        <v>247</v>
      </c>
      <c r="I19" s="110"/>
      <c r="J19" s="31" t="s">
        <v>248</v>
      </c>
      <c r="K19" s="110" t="s">
        <v>208</v>
      </c>
      <c r="L19" s="110"/>
      <c r="M19" s="110" t="s">
        <v>208</v>
      </c>
      <c r="N19" s="110"/>
      <c r="O19" s="110"/>
      <c r="P19" s="31" t="s">
        <v>220</v>
      </c>
      <c r="Q19" s="23"/>
    </row>
    <row r="20" spans="1:17" ht="15" customHeight="1">
      <c r="A20" s="23"/>
      <c r="B20" s="109" t="s">
        <v>249</v>
      </c>
      <c r="C20" s="109"/>
      <c r="D20" s="109" t="s">
        <v>250</v>
      </c>
      <c r="E20" s="109"/>
      <c r="F20" s="109"/>
      <c r="G20" s="109"/>
      <c r="H20" s="110" t="s">
        <v>251</v>
      </c>
      <c r="I20" s="110"/>
      <c r="J20" s="31" t="s">
        <v>252</v>
      </c>
      <c r="K20" s="110" t="s">
        <v>253</v>
      </c>
      <c r="L20" s="110"/>
      <c r="M20" s="110" t="s">
        <v>254</v>
      </c>
      <c r="N20" s="110"/>
      <c r="O20" s="110"/>
      <c r="P20" s="31" t="s">
        <v>255</v>
      </c>
      <c r="Q20" s="23"/>
    </row>
    <row r="21" spans="1:17" ht="15" customHeight="1">
      <c r="A21" s="23"/>
      <c r="B21" s="109" t="s">
        <v>256</v>
      </c>
      <c r="C21" s="109"/>
      <c r="D21" s="109" t="s">
        <v>257</v>
      </c>
      <c r="E21" s="109"/>
      <c r="F21" s="109"/>
      <c r="G21" s="109"/>
      <c r="H21" s="110" t="s">
        <v>258</v>
      </c>
      <c r="I21" s="110"/>
      <c r="J21" s="31" t="s">
        <v>208</v>
      </c>
      <c r="K21" s="110" t="s">
        <v>208</v>
      </c>
      <c r="L21" s="110"/>
      <c r="M21" s="110" t="s">
        <v>259</v>
      </c>
      <c r="N21" s="110"/>
      <c r="O21" s="110"/>
      <c r="P21" s="31" t="s">
        <v>220</v>
      </c>
      <c r="Q21" s="23"/>
    </row>
    <row r="22" spans="1:17" ht="15" customHeight="1">
      <c r="A22" s="23"/>
      <c r="B22" s="109" t="s">
        <v>260</v>
      </c>
      <c r="C22" s="109"/>
      <c r="D22" s="109" t="s">
        <v>261</v>
      </c>
      <c r="E22" s="109"/>
      <c r="F22" s="109"/>
      <c r="G22" s="109"/>
      <c r="H22" s="110" t="s">
        <v>258</v>
      </c>
      <c r="I22" s="110"/>
      <c r="J22" s="31" t="s">
        <v>262</v>
      </c>
      <c r="K22" s="110" t="s">
        <v>262</v>
      </c>
      <c r="L22" s="110"/>
      <c r="M22" s="110" t="s">
        <v>263</v>
      </c>
      <c r="N22" s="110"/>
      <c r="O22" s="110"/>
      <c r="P22" s="31" t="s">
        <v>264</v>
      </c>
      <c r="Q22" s="23"/>
    </row>
    <row r="23" spans="1:17" ht="15" customHeight="1">
      <c r="A23" s="23"/>
      <c r="B23" s="109" t="s">
        <v>265</v>
      </c>
      <c r="C23" s="109"/>
      <c r="D23" s="109" t="s">
        <v>266</v>
      </c>
      <c r="E23" s="109"/>
      <c r="F23" s="109"/>
      <c r="G23" s="109"/>
      <c r="H23" s="110" t="s">
        <v>267</v>
      </c>
      <c r="I23" s="110"/>
      <c r="J23" s="31" t="s">
        <v>268</v>
      </c>
      <c r="K23" s="110" t="s">
        <v>269</v>
      </c>
      <c r="L23" s="110"/>
      <c r="M23" s="110" t="s">
        <v>270</v>
      </c>
      <c r="N23" s="110"/>
      <c r="O23" s="110"/>
      <c r="P23" s="31" t="s">
        <v>271</v>
      </c>
      <c r="Q23" s="23"/>
    </row>
    <row r="24" spans="1:17" ht="15" customHeight="1">
      <c r="A24" s="23"/>
      <c r="B24" s="109" t="s">
        <v>272</v>
      </c>
      <c r="C24" s="109"/>
      <c r="D24" s="109" t="s">
        <v>273</v>
      </c>
      <c r="E24" s="109"/>
      <c r="F24" s="109"/>
      <c r="G24" s="109"/>
      <c r="H24" s="110" t="s">
        <v>274</v>
      </c>
      <c r="I24" s="110"/>
      <c r="J24" s="31" t="s">
        <v>275</v>
      </c>
      <c r="K24" s="110" t="s">
        <v>276</v>
      </c>
      <c r="L24" s="110"/>
      <c r="M24" s="110" t="s">
        <v>275</v>
      </c>
      <c r="N24" s="110"/>
      <c r="O24" s="110"/>
      <c r="P24" s="31" t="s">
        <v>277</v>
      </c>
      <c r="Q24" s="23"/>
    </row>
    <row r="25" spans="1:17" ht="15" customHeight="1">
      <c r="A25" s="23"/>
      <c r="B25" s="109" t="s">
        <v>278</v>
      </c>
      <c r="C25" s="109"/>
      <c r="D25" s="109" t="s">
        <v>279</v>
      </c>
      <c r="E25" s="109"/>
      <c r="F25" s="109"/>
      <c r="G25" s="109"/>
      <c r="H25" s="110" t="s">
        <v>280</v>
      </c>
      <c r="I25" s="110"/>
      <c r="J25" s="31" t="s">
        <v>208</v>
      </c>
      <c r="K25" s="110" t="s">
        <v>280</v>
      </c>
      <c r="L25" s="110"/>
      <c r="M25" s="110" t="s">
        <v>208</v>
      </c>
      <c r="N25" s="110"/>
      <c r="O25" s="110"/>
      <c r="P25" s="31" t="s">
        <v>220</v>
      </c>
      <c r="Q25" s="23"/>
    </row>
    <row r="26" spans="1:17" ht="15" customHeight="1">
      <c r="A26" s="23"/>
      <c r="B26" s="109" t="s">
        <v>281</v>
      </c>
      <c r="C26" s="109"/>
      <c r="D26" s="109" t="s">
        <v>282</v>
      </c>
      <c r="E26" s="109"/>
      <c r="F26" s="109"/>
      <c r="G26" s="109"/>
      <c r="H26" s="110" t="s">
        <v>283</v>
      </c>
      <c r="I26" s="110"/>
      <c r="J26" s="31" t="s">
        <v>284</v>
      </c>
      <c r="K26" s="110" t="s">
        <v>208</v>
      </c>
      <c r="L26" s="110"/>
      <c r="M26" s="110" t="s">
        <v>208</v>
      </c>
      <c r="N26" s="110"/>
      <c r="O26" s="110"/>
      <c r="P26" s="31" t="s">
        <v>220</v>
      </c>
      <c r="Q26" s="23"/>
    </row>
    <row r="27" spans="1:17" ht="15" customHeight="1">
      <c r="A27" s="23"/>
      <c r="B27" s="109" t="s">
        <v>285</v>
      </c>
      <c r="C27" s="109"/>
      <c r="D27" s="109" t="s">
        <v>282</v>
      </c>
      <c r="E27" s="109"/>
      <c r="F27" s="109"/>
      <c r="G27" s="109"/>
      <c r="H27" s="110" t="s">
        <v>286</v>
      </c>
      <c r="I27" s="110"/>
      <c r="J27" s="31" t="s">
        <v>287</v>
      </c>
      <c r="K27" s="110" t="s">
        <v>288</v>
      </c>
      <c r="L27" s="110"/>
      <c r="M27" s="110" t="s">
        <v>289</v>
      </c>
      <c r="N27" s="110"/>
      <c r="O27" s="110"/>
      <c r="P27" s="31" t="s">
        <v>290</v>
      </c>
      <c r="Q27" s="23"/>
    </row>
    <row r="28" spans="1:17" ht="15" customHeight="1">
      <c r="A28" s="23"/>
      <c r="B28" s="109" t="s">
        <v>291</v>
      </c>
      <c r="C28" s="109"/>
      <c r="D28" s="109" t="s">
        <v>282</v>
      </c>
      <c r="E28" s="109"/>
      <c r="F28" s="109"/>
      <c r="G28" s="109"/>
      <c r="H28" s="110" t="s">
        <v>258</v>
      </c>
      <c r="I28" s="110"/>
      <c r="J28" s="31" t="s">
        <v>292</v>
      </c>
      <c r="K28" s="110" t="s">
        <v>292</v>
      </c>
      <c r="L28" s="110"/>
      <c r="M28" s="110" t="s">
        <v>293</v>
      </c>
      <c r="N28" s="110"/>
      <c r="O28" s="110"/>
      <c r="P28" s="31" t="s">
        <v>294</v>
      </c>
      <c r="Q28" s="23"/>
    </row>
    <row r="29" spans="1:17" ht="15" customHeight="1">
      <c r="A29" s="23"/>
      <c r="B29" s="109" t="s">
        <v>295</v>
      </c>
      <c r="C29" s="109"/>
      <c r="D29" s="109" t="s">
        <v>296</v>
      </c>
      <c r="E29" s="109"/>
      <c r="F29" s="109"/>
      <c r="G29" s="109"/>
      <c r="H29" s="110" t="s">
        <v>208</v>
      </c>
      <c r="I29" s="110"/>
      <c r="J29" s="31" t="s">
        <v>208</v>
      </c>
      <c r="K29" s="110" t="s">
        <v>208</v>
      </c>
      <c r="L29" s="110"/>
      <c r="M29" s="110" t="s">
        <v>208</v>
      </c>
      <c r="N29" s="110"/>
      <c r="O29" s="110"/>
      <c r="P29" s="31" t="s">
        <v>220</v>
      </c>
      <c r="Q29" s="23"/>
    </row>
    <row r="30" spans="1:17" ht="15" customHeight="1">
      <c r="A30" s="23"/>
      <c r="B30" s="109" t="s">
        <v>297</v>
      </c>
      <c r="C30" s="109"/>
      <c r="D30" s="109" t="s">
        <v>298</v>
      </c>
      <c r="E30" s="109"/>
      <c r="F30" s="109"/>
      <c r="G30" s="109"/>
      <c r="H30" s="110" t="s">
        <v>299</v>
      </c>
      <c r="I30" s="110"/>
      <c r="J30" s="31" t="s">
        <v>300</v>
      </c>
      <c r="K30" s="110" t="s">
        <v>258</v>
      </c>
      <c r="L30" s="110"/>
      <c r="M30" s="110" t="s">
        <v>208</v>
      </c>
      <c r="N30" s="110"/>
      <c r="O30" s="110"/>
      <c r="P30" s="31" t="s">
        <v>220</v>
      </c>
      <c r="Q30" s="23"/>
    </row>
    <row r="31" spans="1:17" ht="15" customHeight="1">
      <c r="A31" s="23"/>
      <c r="B31" s="109" t="s">
        <v>301</v>
      </c>
      <c r="C31" s="109"/>
      <c r="D31" s="109" t="s">
        <v>298</v>
      </c>
      <c r="E31" s="109"/>
      <c r="F31" s="109"/>
      <c r="G31" s="109"/>
      <c r="H31" s="110" t="s">
        <v>258</v>
      </c>
      <c r="I31" s="110"/>
      <c r="J31" s="31" t="s">
        <v>302</v>
      </c>
      <c r="K31" s="110" t="s">
        <v>302</v>
      </c>
      <c r="L31" s="110"/>
      <c r="M31" s="110" t="s">
        <v>208</v>
      </c>
      <c r="N31" s="110"/>
      <c r="O31" s="110"/>
      <c r="P31" s="31" t="s">
        <v>220</v>
      </c>
      <c r="Q31" s="23"/>
    </row>
    <row r="32" spans="1:17" ht="15" customHeight="1">
      <c r="A32" s="23"/>
      <c r="B32" s="109" t="s">
        <v>303</v>
      </c>
      <c r="C32" s="109"/>
      <c r="D32" s="109" t="s">
        <v>304</v>
      </c>
      <c r="E32" s="109"/>
      <c r="F32" s="109"/>
      <c r="G32" s="109"/>
      <c r="H32" s="110" t="s">
        <v>258</v>
      </c>
      <c r="I32" s="110"/>
      <c r="J32" s="31" t="s">
        <v>305</v>
      </c>
      <c r="K32" s="110" t="s">
        <v>305</v>
      </c>
      <c r="L32" s="110"/>
      <c r="M32" s="110" t="s">
        <v>208</v>
      </c>
      <c r="N32" s="110"/>
      <c r="O32" s="110"/>
      <c r="P32" s="31" t="s">
        <v>220</v>
      </c>
      <c r="Q32" s="23"/>
    </row>
    <row r="34" spans="1:17" ht="33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</sheetData>
  <mergeCells count="116">
    <mergeCell ref="A4:P5"/>
    <mergeCell ref="B2:D2"/>
    <mergeCell ref="L2:M2"/>
    <mergeCell ref="O2:P2"/>
    <mergeCell ref="B3:D3"/>
    <mergeCell ref="L3:M3"/>
    <mergeCell ref="O3:P3"/>
    <mergeCell ref="M8:O9"/>
    <mergeCell ref="P8:P9"/>
    <mergeCell ref="B13:C13"/>
    <mergeCell ref="D13:G13"/>
    <mergeCell ref="H13:I13"/>
    <mergeCell ref="K13:L13"/>
    <mergeCell ref="M13:O13"/>
    <mergeCell ref="B6:P6"/>
    <mergeCell ref="B8:C9"/>
    <mergeCell ref="D8:G8"/>
    <mergeCell ref="H8:I9"/>
    <mergeCell ref="J8:J9"/>
    <mergeCell ref="K8:L9"/>
    <mergeCell ref="C11:P11"/>
    <mergeCell ref="B14:C14"/>
    <mergeCell ref="D14:G14"/>
    <mergeCell ref="H14:I14"/>
    <mergeCell ref="K14:L14"/>
    <mergeCell ref="M14:O14"/>
    <mergeCell ref="B15:C15"/>
    <mergeCell ref="D15:G15"/>
    <mergeCell ref="H15:I15"/>
    <mergeCell ref="K15:L15"/>
    <mergeCell ref="M15:O15"/>
    <mergeCell ref="B16:C16"/>
    <mergeCell ref="D16:G16"/>
    <mergeCell ref="H16:I16"/>
    <mergeCell ref="K16:L16"/>
    <mergeCell ref="M16:O16"/>
    <mergeCell ref="B17:C17"/>
    <mergeCell ref="D17:G17"/>
    <mergeCell ref="H17:I17"/>
    <mergeCell ref="K17:L17"/>
    <mergeCell ref="M17:O17"/>
    <mergeCell ref="B18:C18"/>
    <mergeCell ref="D18:G18"/>
    <mergeCell ref="H18:I18"/>
    <mergeCell ref="K18:L18"/>
    <mergeCell ref="M18:O18"/>
    <mergeCell ref="B19:C19"/>
    <mergeCell ref="D19:G19"/>
    <mergeCell ref="H19:I19"/>
    <mergeCell ref="K19:L19"/>
    <mergeCell ref="M19:O19"/>
    <mergeCell ref="B20:C20"/>
    <mergeCell ref="D20:G20"/>
    <mergeCell ref="H20:I20"/>
    <mergeCell ref="K20:L20"/>
    <mergeCell ref="M20:O20"/>
    <mergeCell ref="B21:C21"/>
    <mergeCell ref="D21:G21"/>
    <mergeCell ref="H21:I21"/>
    <mergeCell ref="K21:L21"/>
    <mergeCell ref="M21:O21"/>
    <mergeCell ref="B22:C22"/>
    <mergeCell ref="D22:G22"/>
    <mergeCell ref="H22:I22"/>
    <mergeCell ref="K22:L22"/>
    <mergeCell ref="M22:O22"/>
    <mergeCell ref="B23:C23"/>
    <mergeCell ref="D23:G23"/>
    <mergeCell ref="H23:I23"/>
    <mergeCell ref="K23:L23"/>
    <mergeCell ref="M23:O23"/>
    <mergeCell ref="B24:C24"/>
    <mergeCell ref="D24:G24"/>
    <mergeCell ref="H24:I24"/>
    <mergeCell ref="K24:L24"/>
    <mergeCell ref="M24:O24"/>
    <mergeCell ref="B25:C25"/>
    <mergeCell ref="D25:G25"/>
    <mergeCell ref="H25:I25"/>
    <mergeCell ref="K25:L25"/>
    <mergeCell ref="M25:O25"/>
    <mergeCell ref="B26:C26"/>
    <mergeCell ref="D26:G26"/>
    <mergeCell ref="H26:I26"/>
    <mergeCell ref="K26:L26"/>
    <mergeCell ref="M26:O26"/>
    <mergeCell ref="B27:C27"/>
    <mergeCell ref="D27:G27"/>
    <mergeCell ref="H27:I27"/>
    <mergeCell ref="K27:L27"/>
    <mergeCell ref="M27:O27"/>
    <mergeCell ref="B28:C28"/>
    <mergeCell ref="D28:G28"/>
    <mergeCell ref="H28:I28"/>
    <mergeCell ref="K28:L28"/>
    <mergeCell ref="M28:O28"/>
    <mergeCell ref="B29:C29"/>
    <mergeCell ref="D29:G29"/>
    <mergeCell ref="H29:I29"/>
    <mergeCell ref="K29:L29"/>
    <mergeCell ref="M29:O29"/>
    <mergeCell ref="B32:C32"/>
    <mergeCell ref="D32:G32"/>
    <mergeCell ref="H32:I32"/>
    <mergeCell ref="K32:L32"/>
    <mergeCell ref="M32:O32"/>
    <mergeCell ref="B30:C30"/>
    <mergeCell ref="D30:G30"/>
    <mergeCell ref="H30:I30"/>
    <mergeCell ref="K30:L30"/>
    <mergeCell ref="M30:O30"/>
    <mergeCell ref="B31:C31"/>
    <mergeCell ref="D31:G31"/>
    <mergeCell ref="H31:I31"/>
    <mergeCell ref="K31:L31"/>
    <mergeCell ref="M31:O31"/>
  </mergeCells>
  <pageMargins left="0.7" right="0.7" top="0.75" bottom="0.75" header="0.3" footer="0.3"/>
  <pageSetup paperSize="9" scale="93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8" sqref="B8:P9"/>
    </sheetView>
  </sheetViews>
  <sheetFormatPr defaultRowHeight="15"/>
  <cols>
    <col min="1" max="1" width="3.28515625" customWidth="1"/>
    <col min="2" max="2" width="0.140625" customWidth="1"/>
    <col min="3" max="3" width="14.85546875" customWidth="1"/>
    <col min="4" max="4" width="22" customWidth="1"/>
    <col min="5" max="5" width="6.140625" customWidth="1"/>
    <col min="6" max="6" width="21" customWidth="1"/>
    <col min="7" max="7" width="11.7109375" customWidth="1"/>
    <col min="8" max="8" width="9.28515625" customWidth="1"/>
    <col min="9" max="9" width="3.28515625" customWidth="1"/>
    <col min="10" max="10" width="12.7109375" customWidth="1"/>
    <col min="11" max="11" width="11.28515625" customWidth="1"/>
    <col min="12" max="12" width="1.28515625" customWidth="1"/>
    <col min="13" max="13" width="10.28515625" customWidth="1"/>
    <col min="14" max="14" width="0.28515625" customWidth="1"/>
    <col min="15" max="15" width="2" customWidth="1"/>
    <col min="16" max="16" width="7.140625" customWidth="1"/>
    <col min="17" max="17" width="3.28515625" customWidth="1"/>
  </cols>
  <sheetData>
    <row r="1" spans="1:17" ht="20.10000000000000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" customHeight="1">
      <c r="A2" s="23"/>
      <c r="B2" s="93"/>
      <c r="C2" s="93"/>
      <c r="D2" s="93"/>
      <c r="E2" s="23"/>
      <c r="F2" s="23"/>
      <c r="G2" s="23"/>
      <c r="H2" s="23"/>
      <c r="I2" s="23"/>
      <c r="J2" s="23"/>
      <c r="K2" s="23"/>
      <c r="L2" s="108"/>
      <c r="M2" s="108"/>
      <c r="N2" s="23"/>
      <c r="O2" s="105"/>
      <c r="P2" s="105"/>
      <c r="Q2" s="23"/>
    </row>
    <row r="3" spans="1:17" ht="12" customHeight="1">
      <c r="A3" s="23"/>
      <c r="B3" s="105"/>
      <c r="C3" s="105"/>
      <c r="D3" s="105"/>
      <c r="E3" s="23"/>
      <c r="F3" s="23"/>
      <c r="G3" s="23"/>
      <c r="H3" s="23"/>
      <c r="I3" s="23"/>
      <c r="J3" s="23"/>
      <c r="K3" s="23"/>
      <c r="L3" s="108"/>
      <c r="M3" s="108"/>
      <c r="N3" s="23"/>
      <c r="O3" s="105"/>
      <c r="P3" s="105"/>
      <c r="Q3" s="23"/>
    </row>
    <row r="4" spans="1:17" ht="12" customHeight="1">
      <c r="A4" s="23"/>
      <c r="B4" s="105"/>
      <c r="C4" s="105"/>
      <c r="D4" s="10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" customHeight="1">
      <c r="A5" s="23"/>
      <c r="B5" s="105"/>
      <c r="C5" s="105"/>
      <c r="D5" s="10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2" customHeight="1">
      <c r="A6" s="23"/>
      <c r="B6" s="105"/>
      <c r="C6" s="105"/>
      <c r="D6" s="10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3.9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23"/>
      <c r="B8" s="106" t="s">
        <v>181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23"/>
    </row>
    <row r="9" spans="1:17" ht="15.95" customHeight="1">
      <c r="A9" s="2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23"/>
    </row>
    <row r="10" spans="1:17" ht="8.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3"/>
      <c r="B11" s="104" t="s">
        <v>182</v>
      </c>
      <c r="C11" s="104"/>
      <c r="D11" s="104" t="s">
        <v>183</v>
      </c>
      <c r="E11" s="104"/>
      <c r="F11" s="104"/>
      <c r="G11" s="104"/>
      <c r="H11" s="101" t="s">
        <v>184</v>
      </c>
      <c r="I11" s="101"/>
      <c r="J11" s="101" t="s">
        <v>185</v>
      </c>
      <c r="K11" s="101" t="s">
        <v>186</v>
      </c>
      <c r="L11" s="101"/>
      <c r="M11" s="101" t="s">
        <v>187</v>
      </c>
      <c r="N11" s="101"/>
      <c r="O11" s="101"/>
      <c r="P11" s="101" t="s">
        <v>188</v>
      </c>
      <c r="Q11" s="23"/>
    </row>
    <row r="12" spans="1:17" ht="5.0999999999999996" customHeight="1">
      <c r="A12" s="23"/>
      <c r="B12" s="104"/>
      <c r="C12" s="104"/>
      <c r="D12" s="23"/>
      <c r="E12" s="23"/>
      <c r="F12" s="23"/>
      <c r="G12" s="23"/>
      <c r="H12" s="101"/>
      <c r="I12" s="101"/>
      <c r="J12" s="101"/>
      <c r="K12" s="101"/>
      <c r="L12" s="101"/>
      <c r="M12" s="101"/>
      <c r="N12" s="101"/>
      <c r="O12" s="101"/>
      <c r="P12" s="101"/>
      <c r="Q12" s="23"/>
    </row>
    <row r="13" spans="1:17" ht="0.95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0.95" customHeight="1">
      <c r="A14" s="23"/>
      <c r="B14" s="2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23"/>
    </row>
    <row r="15" spans="1:17" ht="2.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5" customHeight="1">
      <c r="A16" s="23"/>
      <c r="B16" s="102"/>
      <c r="C16" s="102"/>
      <c r="D16" s="102" t="s">
        <v>189</v>
      </c>
      <c r="E16" s="102"/>
      <c r="F16" s="102"/>
      <c r="G16" s="102"/>
      <c r="H16" s="103" t="s">
        <v>190</v>
      </c>
      <c r="I16" s="103"/>
      <c r="J16" s="26" t="s">
        <v>191</v>
      </c>
      <c r="K16" s="103" t="s">
        <v>192</v>
      </c>
      <c r="L16" s="103"/>
      <c r="M16" s="103" t="s">
        <v>193</v>
      </c>
      <c r="N16" s="103"/>
      <c r="O16" s="103"/>
      <c r="P16" s="26" t="s">
        <v>194</v>
      </c>
      <c r="Q16" s="23"/>
    </row>
    <row r="17" spans="1:17" ht="20.100000000000001" customHeight="1">
      <c r="A17" s="23"/>
      <c r="B17" s="99" t="s">
        <v>195</v>
      </c>
      <c r="C17" s="99"/>
      <c r="D17" s="99" t="s">
        <v>196</v>
      </c>
      <c r="E17" s="99"/>
      <c r="F17" s="99"/>
      <c r="G17" s="99"/>
      <c r="H17" s="100" t="s">
        <v>197</v>
      </c>
      <c r="I17" s="100"/>
      <c r="J17" s="27" t="s">
        <v>191</v>
      </c>
      <c r="K17" s="100" t="s">
        <v>198</v>
      </c>
      <c r="L17" s="100"/>
      <c r="M17" s="100" t="s">
        <v>199</v>
      </c>
      <c r="N17" s="100"/>
      <c r="O17" s="100"/>
      <c r="P17" s="27" t="s">
        <v>200</v>
      </c>
      <c r="Q17" s="23"/>
    </row>
    <row r="18" spans="1:17" ht="20.100000000000001" customHeight="1">
      <c r="A18" s="23"/>
      <c r="B18" s="95" t="s">
        <v>201</v>
      </c>
      <c r="C18" s="95"/>
      <c r="D18" s="95" t="s">
        <v>202</v>
      </c>
      <c r="E18" s="95"/>
      <c r="F18" s="95"/>
      <c r="G18" s="95"/>
      <c r="H18" s="96" t="s">
        <v>197</v>
      </c>
      <c r="I18" s="96"/>
      <c r="J18" s="28" t="s">
        <v>191</v>
      </c>
      <c r="K18" s="96" t="s">
        <v>198</v>
      </c>
      <c r="L18" s="96"/>
      <c r="M18" s="96" t="s">
        <v>199</v>
      </c>
      <c r="N18" s="96"/>
      <c r="O18" s="96"/>
      <c r="P18" s="28" t="s">
        <v>200</v>
      </c>
      <c r="Q18" s="23"/>
    </row>
    <row r="19" spans="1:17" ht="20.100000000000001" customHeight="1">
      <c r="A19" s="23"/>
      <c r="B19" s="97" t="s">
        <v>203</v>
      </c>
      <c r="C19" s="97"/>
      <c r="D19" s="97" t="s">
        <v>204</v>
      </c>
      <c r="E19" s="97"/>
      <c r="F19" s="97"/>
      <c r="G19" s="97"/>
      <c r="H19" s="98" t="s">
        <v>197</v>
      </c>
      <c r="I19" s="98"/>
      <c r="J19" s="29" t="s">
        <v>191</v>
      </c>
      <c r="K19" s="98" t="s">
        <v>198</v>
      </c>
      <c r="L19" s="98"/>
      <c r="M19" s="98" t="s">
        <v>199</v>
      </c>
      <c r="N19" s="98"/>
      <c r="O19" s="98"/>
      <c r="P19" s="29" t="s">
        <v>200</v>
      </c>
      <c r="Q19" s="23"/>
    </row>
    <row r="20" spans="1:17" ht="20.100000000000001" customHeight="1">
      <c r="A20" s="23"/>
      <c r="B20" s="99" t="s">
        <v>205</v>
      </c>
      <c r="C20" s="99"/>
      <c r="D20" s="99" t="s">
        <v>206</v>
      </c>
      <c r="E20" s="99"/>
      <c r="F20" s="99"/>
      <c r="G20" s="99"/>
      <c r="H20" s="100" t="s">
        <v>207</v>
      </c>
      <c r="I20" s="100"/>
      <c r="J20" s="27" t="s">
        <v>208</v>
      </c>
      <c r="K20" s="100" t="s">
        <v>207</v>
      </c>
      <c r="L20" s="100"/>
      <c r="M20" s="100" t="s">
        <v>209</v>
      </c>
      <c r="N20" s="100"/>
      <c r="O20" s="100"/>
      <c r="P20" s="27" t="s">
        <v>210</v>
      </c>
      <c r="Q20" s="23"/>
    </row>
    <row r="21" spans="1:17" ht="20.100000000000001" customHeight="1">
      <c r="A21" s="23"/>
      <c r="B21" s="95" t="s">
        <v>211</v>
      </c>
      <c r="C21" s="95"/>
      <c r="D21" s="95" t="s">
        <v>212</v>
      </c>
      <c r="E21" s="95"/>
      <c r="F21" s="95"/>
      <c r="G21" s="95"/>
      <c r="H21" s="96" t="s">
        <v>207</v>
      </c>
      <c r="I21" s="96"/>
      <c r="J21" s="28" t="s">
        <v>208</v>
      </c>
      <c r="K21" s="96" t="s">
        <v>207</v>
      </c>
      <c r="L21" s="96"/>
      <c r="M21" s="96" t="s">
        <v>209</v>
      </c>
      <c r="N21" s="96"/>
      <c r="O21" s="96"/>
      <c r="P21" s="28" t="s">
        <v>210</v>
      </c>
      <c r="Q21" s="23"/>
    </row>
    <row r="22" spans="1:17" ht="20.100000000000001" customHeight="1">
      <c r="A22" s="23"/>
      <c r="B22" s="97" t="s">
        <v>213</v>
      </c>
      <c r="C22" s="97"/>
      <c r="D22" s="97" t="s">
        <v>212</v>
      </c>
      <c r="E22" s="97"/>
      <c r="F22" s="97"/>
      <c r="G22" s="97"/>
      <c r="H22" s="98" t="s">
        <v>207</v>
      </c>
      <c r="I22" s="98"/>
      <c r="J22" s="29" t="s">
        <v>208</v>
      </c>
      <c r="K22" s="98" t="s">
        <v>207</v>
      </c>
      <c r="L22" s="98"/>
      <c r="M22" s="98" t="s">
        <v>209</v>
      </c>
      <c r="N22" s="98"/>
      <c r="O22" s="98"/>
      <c r="P22" s="29" t="s">
        <v>210</v>
      </c>
      <c r="Q22" s="23"/>
    </row>
    <row r="23" spans="1:17" ht="261.95" customHeight="1" thickBo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0.95" customHeight="1">
      <c r="A24" s="23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23"/>
    </row>
    <row r="25" spans="1:17" ht="12" customHeight="1">
      <c r="A25" s="23"/>
      <c r="B25" s="93"/>
      <c r="C25" s="93"/>
      <c r="D25" s="23"/>
      <c r="E25" s="23"/>
      <c r="F25" s="30"/>
      <c r="G25" s="93"/>
      <c r="H25" s="93"/>
      <c r="I25" s="23"/>
      <c r="J25" s="23"/>
      <c r="K25" s="23"/>
      <c r="L25" s="23"/>
      <c r="M25" s="94"/>
      <c r="N25" s="94"/>
      <c r="O25" s="94"/>
      <c r="P25" s="94"/>
      <c r="Q25" s="23"/>
    </row>
    <row r="26" spans="1:17" ht="33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</sheetData>
  <mergeCells count="58">
    <mergeCell ref="B2:D2"/>
    <mergeCell ref="L2:M2"/>
    <mergeCell ref="O2:P2"/>
    <mergeCell ref="B3:D3"/>
    <mergeCell ref="L3:M3"/>
    <mergeCell ref="O3:P3"/>
    <mergeCell ref="B4:D4"/>
    <mergeCell ref="B5:D5"/>
    <mergeCell ref="B6:D6"/>
    <mergeCell ref="B8:P8"/>
    <mergeCell ref="B9:P9"/>
    <mergeCell ref="M11:O12"/>
    <mergeCell ref="P11:P12"/>
    <mergeCell ref="C14:P14"/>
    <mergeCell ref="B16:C16"/>
    <mergeCell ref="D16:G16"/>
    <mergeCell ref="H16:I16"/>
    <mergeCell ref="K16:L16"/>
    <mergeCell ref="M16:O16"/>
    <mergeCell ref="B11:C12"/>
    <mergeCell ref="D11:G11"/>
    <mergeCell ref="H11:I12"/>
    <mergeCell ref="J11:J12"/>
    <mergeCell ref="K11:L12"/>
    <mergeCell ref="B18:C18"/>
    <mergeCell ref="D18:G18"/>
    <mergeCell ref="H18:I18"/>
    <mergeCell ref="K18:L18"/>
    <mergeCell ref="M18:O18"/>
    <mergeCell ref="B17:C17"/>
    <mergeCell ref="D17:G17"/>
    <mergeCell ref="H17:I17"/>
    <mergeCell ref="K17:L17"/>
    <mergeCell ref="M17:O17"/>
    <mergeCell ref="B20:C20"/>
    <mergeCell ref="D20:G20"/>
    <mergeCell ref="H20:I20"/>
    <mergeCell ref="K20:L20"/>
    <mergeCell ref="M20:O20"/>
    <mergeCell ref="B19:C19"/>
    <mergeCell ref="D19:G19"/>
    <mergeCell ref="H19:I19"/>
    <mergeCell ref="K19:L19"/>
    <mergeCell ref="M19:O19"/>
    <mergeCell ref="B24:P24"/>
    <mergeCell ref="B25:C25"/>
    <mergeCell ref="G25:H25"/>
    <mergeCell ref="M25:P25"/>
    <mergeCell ref="B21:C21"/>
    <mergeCell ref="D21:G21"/>
    <mergeCell ref="H21:I21"/>
    <mergeCell ref="K21:L21"/>
    <mergeCell ref="M21:O21"/>
    <mergeCell ref="B22:C22"/>
    <mergeCell ref="D22:G22"/>
    <mergeCell ref="H22:I22"/>
    <mergeCell ref="K22:L22"/>
    <mergeCell ref="M22:O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F16" sqref="F16"/>
    </sheetView>
  </sheetViews>
  <sheetFormatPr defaultRowHeight="15"/>
  <cols>
    <col min="6" max="6" width="26.5703125" customWidth="1"/>
    <col min="7" max="10" width="27.28515625" customWidth="1"/>
  </cols>
  <sheetData>
    <row r="3" spans="2:12" ht="18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.75">
      <c r="B4" s="58" t="s">
        <v>168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5.75">
      <c r="B5" s="58" t="s">
        <v>169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ht="18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>
      <c r="B7" s="89" t="s">
        <v>155</v>
      </c>
      <c r="C7" s="90"/>
      <c r="D7" s="90"/>
      <c r="E7" s="90"/>
      <c r="F7" s="91"/>
      <c r="G7" s="13" t="s">
        <v>156</v>
      </c>
      <c r="H7" s="6" t="s">
        <v>157</v>
      </c>
      <c r="I7" s="13" t="s">
        <v>170</v>
      </c>
      <c r="J7" s="13" t="s">
        <v>159</v>
      </c>
      <c r="K7" s="13" t="s">
        <v>160</v>
      </c>
      <c r="L7" s="13" t="s">
        <v>161</v>
      </c>
    </row>
    <row r="8" spans="2:12" ht="25.5">
      <c r="B8" s="89">
        <v>1</v>
      </c>
      <c r="C8" s="90"/>
      <c r="D8" s="90"/>
      <c r="E8" s="90"/>
      <c r="F8" s="91"/>
      <c r="G8" s="13">
        <v>2</v>
      </c>
      <c r="H8" s="13">
        <v>3</v>
      </c>
      <c r="I8" s="13">
        <v>4</v>
      </c>
      <c r="J8" s="13">
        <v>5</v>
      </c>
      <c r="K8" s="13" t="s">
        <v>162</v>
      </c>
      <c r="L8" s="13" t="s">
        <v>163</v>
      </c>
    </row>
    <row r="9" spans="2:12" ht="25.5">
      <c r="B9" s="7">
        <v>8</v>
      </c>
      <c r="C9" s="7"/>
      <c r="D9" s="7"/>
      <c r="E9" s="7"/>
      <c r="F9" s="7" t="s">
        <v>171</v>
      </c>
      <c r="G9" s="8"/>
      <c r="H9" s="8"/>
      <c r="I9" s="8"/>
      <c r="J9" s="10"/>
      <c r="K9" s="10"/>
      <c r="L9" s="10"/>
    </row>
    <row r="10" spans="2:12">
      <c r="B10" s="7"/>
      <c r="C10" s="14">
        <v>84</v>
      </c>
      <c r="D10" s="14"/>
      <c r="E10" s="14"/>
      <c r="F10" s="14" t="s">
        <v>172</v>
      </c>
      <c r="G10" s="8"/>
      <c r="H10" s="8"/>
      <c r="I10" s="8"/>
      <c r="J10" s="10"/>
      <c r="K10" s="10"/>
      <c r="L10" s="10"/>
    </row>
    <row r="11" spans="2:12" ht="51">
      <c r="B11" s="15"/>
      <c r="C11" s="15"/>
      <c r="D11" s="15">
        <v>841</v>
      </c>
      <c r="E11" s="15"/>
      <c r="F11" s="16" t="s">
        <v>173</v>
      </c>
      <c r="G11" s="8"/>
      <c r="H11" s="8"/>
      <c r="I11" s="8"/>
      <c r="J11" s="10"/>
      <c r="K11" s="10"/>
      <c r="L11" s="10"/>
    </row>
    <row r="12" spans="2:12" ht="25.5">
      <c r="B12" s="15"/>
      <c r="C12" s="15"/>
      <c r="D12" s="15"/>
      <c r="E12" s="15">
        <v>8413</v>
      </c>
      <c r="F12" s="16" t="s">
        <v>174</v>
      </c>
      <c r="G12" s="8"/>
      <c r="H12" s="8"/>
      <c r="I12" s="8"/>
      <c r="J12" s="10"/>
      <c r="K12" s="10"/>
      <c r="L12" s="10"/>
    </row>
    <row r="13" spans="2:12">
      <c r="B13" s="15"/>
      <c r="C13" s="15"/>
      <c r="D13" s="15"/>
      <c r="E13" s="17" t="s">
        <v>175</v>
      </c>
      <c r="F13" s="18"/>
      <c r="G13" s="8"/>
      <c r="H13" s="8"/>
      <c r="I13" s="8"/>
      <c r="J13" s="10"/>
      <c r="K13" s="10"/>
      <c r="L13" s="10"/>
    </row>
    <row r="14" spans="2:12" ht="25.5">
      <c r="B14" s="19">
        <v>5</v>
      </c>
      <c r="C14" s="19"/>
      <c r="D14" s="19"/>
      <c r="E14" s="19"/>
      <c r="F14" s="20" t="s">
        <v>176</v>
      </c>
      <c r="G14" s="8"/>
      <c r="H14" s="8"/>
      <c r="I14" s="8"/>
      <c r="J14" s="10"/>
      <c r="K14" s="10"/>
      <c r="L14" s="10"/>
    </row>
    <row r="15" spans="2:12" ht="25.5">
      <c r="B15" s="14"/>
      <c r="C15" s="14">
        <v>54</v>
      </c>
      <c r="D15" s="14"/>
      <c r="E15" s="14"/>
      <c r="F15" s="21" t="s">
        <v>177</v>
      </c>
      <c r="G15" s="8"/>
      <c r="H15" s="8"/>
      <c r="I15" s="9"/>
      <c r="J15" s="10"/>
      <c r="K15" s="10"/>
      <c r="L15" s="10"/>
    </row>
    <row r="16" spans="2:12" ht="63.75">
      <c r="B16" s="14"/>
      <c r="C16" s="14"/>
      <c r="D16" s="14">
        <v>541</v>
      </c>
      <c r="E16" s="16"/>
      <c r="F16" s="16" t="s">
        <v>178</v>
      </c>
      <c r="G16" s="8"/>
      <c r="H16" s="8"/>
      <c r="I16" s="9"/>
      <c r="J16" s="10"/>
      <c r="K16" s="10"/>
      <c r="L16" s="10"/>
    </row>
    <row r="17" spans="2:12" ht="38.25">
      <c r="B17" s="14"/>
      <c r="C17" s="14"/>
      <c r="D17" s="14"/>
      <c r="E17" s="16">
        <v>5413</v>
      </c>
      <c r="F17" s="16" t="s">
        <v>179</v>
      </c>
      <c r="G17" s="8"/>
      <c r="H17" s="8"/>
      <c r="I17" s="9"/>
      <c r="J17" s="10"/>
      <c r="K17" s="10"/>
      <c r="L17" s="10"/>
    </row>
    <row r="18" spans="2:12">
      <c r="B18" s="22" t="s">
        <v>180</v>
      </c>
      <c r="C18" s="19"/>
      <c r="D18" s="19"/>
      <c r="E18" s="19"/>
      <c r="F18" s="20"/>
      <c r="G18" s="8"/>
      <c r="H18" s="8"/>
      <c r="I18" s="8"/>
      <c r="J18" s="10"/>
      <c r="K18" s="10"/>
      <c r="L18" s="10"/>
    </row>
  </sheetData>
  <mergeCells count="4">
    <mergeCell ref="B4:L4"/>
    <mergeCell ref="B5:L5"/>
    <mergeCell ref="B7:F7"/>
    <mergeCell ref="B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4"/>
  <sheetViews>
    <sheetView workbookViewId="0">
      <selection activeCell="I26" sqref="I26"/>
    </sheetView>
  </sheetViews>
  <sheetFormatPr defaultRowHeight="15"/>
  <cols>
    <col min="3" max="3" width="19" customWidth="1"/>
    <col min="4" max="7" width="24.85546875" customWidth="1"/>
  </cols>
  <sheetData>
    <row r="5" spans="3:9" ht="18">
      <c r="C5" s="3"/>
      <c r="D5" s="3"/>
      <c r="E5" s="3"/>
      <c r="F5" s="3"/>
      <c r="G5" s="4"/>
      <c r="H5" s="4"/>
      <c r="I5" s="4"/>
    </row>
    <row r="6" spans="3:9" ht="15.75">
      <c r="C6" s="58" t="s">
        <v>154</v>
      </c>
      <c r="D6" s="58"/>
      <c r="E6" s="58"/>
      <c r="F6" s="58"/>
      <c r="G6" s="58"/>
      <c r="H6" s="58"/>
      <c r="I6" s="58"/>
    </row>
    <row r="7" spans="3:9" ht="18">
      <c r="C7" s="3"/>
      <c r="D7" s="3"/>
      <c r="E7" s="3"/>
      <c r="F7" s="3"/>
      <c r="G7" s="4"/>
      <c r="H7" s="4"/>
      <c r="I7" s="4"/>
    </row>
    <row r="8" spans="3:9" ht="25.5">
      <c r="C8" s="6" t="s">
        <v>155</v>
      </c>
      <c r="D8" s="6" t="s">
        <v>156</v>
      </c>
      <c r="E8" s="6" t="s">
        <v>157</v>
      </c>
      <c r="F8" s="6" t="s">
        <v>158</v>
      </c>
      <c r="G8" s="6" t="s">
        <v>159</v>
      </c>
      <c r="H8" s="6" t="s">
        <v>160</v>
      </c>
      <c r="I8" s="6" t="s">
        <v>161</v>
      </c>
    </row>
    <row r="9" spans="3:9" ht="25.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162</v>
      </c>
      <c r="I9" s="6" t="s">
        <v>163</v>
      </c>
    </row>
    <row r="10" spans="3:9">
      <c r="C10" s="7" t="s">
        <v>164</v>
      </c>
      <c r="D10" s="8"/>
      <c r="E10" s="8"/>
      <c r="F10" s="9"/>
      <c r="G10" s="10"/>
      <c r="H10" s="10"/>
      <c r="I10" s="10"/>
    </row>
    <row r="11" spans="3:9" ht="25.5">
      <c r="C11" s="7" t="s">
        <v>165</v>
      </c>
      <c r="D11" s="8"/>
      <c r="E11" s="8"/>
      <c r="F11" s="8"/>
      <c r="G11" s="10"/>
      <c r="H11" s="10"/>
      <c r="I11" s="10"/>
    </row>
    <row r="12" spans="3:9" ht="25.5">
      <c r="C12" s="11" t="s">
        <v>166</v>
      </c>
      <c r="D12" s="8"/>
      <c r="E12" s="8"/>
      <c r="F12" s="8"/>
      <c r="G12" s="10"/>
      <c r="H12" s="10"/>
      <c r="I12" s="10"/>
    </row>
    <row r="13" spans="3:9">
      <c r="C13" s="12" t="s">
        <v>167</v>
      </c>
      <c r="D13" s="8"/>
      <c r="E13" s="8"/>
      <c r="F13" s="8"/>
      <c r="G13" s="10"/>
      <c r="H13" s="10"/>
      <c r="I13" s="10"/>
    </row>
    <row r="14" spans="3:9">
      <c r="C14" s="12"/>
      <c r="D14" s="8"/>
      <c r="E14" s="8"/>
      <c r="F14" s="8"/>
      <c r="G14" s="10"/>
      <c r="H14" s="10"/>
      <c r="I14" s="10"/>
    </row>
  </sheetData>
  <mergeCells count="1"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workbookViewId="0">
      <selection activeCell="C3" sqref="C3:P3"/>
    </sheetView>
  </sheetViews>
  <sheetFormatPr defaultRowHeight="15"/>
  <cols>
    <col min="1" max="1" width="4.85546875" customWidth="1"/>
    <col min="2" max="2" width="1.5703125" customWidth="1"/>
    <col min="11" max="16" width="6.7109375" customWidth="1"/>
    <col min="17" max="18" width="5.140625" customWidth="1"/>
  </cols>
  <sheetData>
    <row r="1" spans="1:18" ht="15.75" customHeight="1">
      <c r="C1" s="58" t="s">
        <v>668</v>
      </c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</row>
    <row r="2" spans="1:18" ht="18">
      <c r="C2" s="3"/>
      <c r="D2" s="3"/>
      <c r="E2" s="3"/>
      <c r="F2" s="3"/>
      <c r="G2" s="3"/>
      <c r="H2" s="3"/>
      <c r="I2" s="3"/>
      <c r="J2" s="4"/>
    </row>
    <row r="3" spans="1:18" ht="15.75" customHeight="1">
      <c r="C3" s="58" t="s">
        <v>669</v>
      </c>
      <c r="D3" s="59"/>
      <c r="E3" s="59"/>
      <c r="F3" s="59"/>
      <c r="G3" s="59"/>
      <c r="H3" s="59"/>
      <c r="I3" s="59"/>
      <c r="J3" s="59"/>
      <c r="K3" s="60"/>
      <c r="L3" s="60"/>
      <c r="M3" s="60"/>
      <c r="N3" s="60"/>
      <c r="O3" s="60"/>
      <c r="P3" s="60"/>
    </row>
    <row r="5" spans="1:18" s="1" customFormat="1">
      <c r="A5" s="65" t="s">
        <v>0</v>
      </c>
      <c r="B5" s="66"/>
      <c r="C5" s="65" t="s">
        <v>138</v>
      </c>
      <c r="D5" s="66"/>
      <c r="E5" s="66"/>
      <c r="F5" s="66"/>
      <c r="G5" s="66"/>
      <c r="H5" s="66"/>
      <c r="I5" s="66"/>
      <c r="J5" s="66"/>
      <c r="K5" s="70" t="s">
        <v>0</v>
      </c>
      <c r="L5" s="66"/>
      <c r="M5" s="70" t="s">
        <v>0</v>
      </c>
      <c r="N5" s="66"/>
      <c r="O5" s="70" t="s">
        <v>0</v>
      </c>
      <c r="P5" s="66"/>
      <c r="Q5" s="70" t="s">
        <v>0</v>
      </c>
      <c r="R5" s="66"/>
    </row>
    <row r="6" spans="1:18" s="1" customFormat="1">
      <c r="A6" s="65" t="s">
        <v>0</v>
      </c>
      <c r="B6" s="66"/>
      <c r="C6" s="65" t="s">
        <v>139</v>
      </c>
      <c r="D6" s="66"/>
      <c r="E6" s="66"/>
      <c r="F6" s="66"/>
      <c r="G6" s="66"/>
      <c r="H6" s="66"/>
      <c r="I6" s="66"/>
      <c r="J6" s="66"/>
      <c r="K6" s="70" t="s">
        <v>0</v>
      </c>
      <c r="L6" s="66"/>
      <c r="M6" s="70" t="s">
        <v>0</v>
      </c>
      <c r="N6" s="66"/>
      <c r="O6" s="70" t="s">
        <v>0</v>
      </c>
      <c r="P6" s="66"/>
      <c r="Q6" s="70" t="s">
        <v>0</v>
      </c>
      <c r="R6" s="66"/>
    </row>
    <row r="7" spans="1:18" s="2" customFormat="1" ht="43.5" customHeight="1">
      <c r="A7" s="67" t="s">
        <v>140</v>
      </c>
      <c r="B7" s="68"/>
      <c r="C7" s="67" t="s">
        <v>141</v>
      </c>
      <c r="D7" s="68"/>
      <c r="E7" s="69" t="s">
        <v>142</v>
      </c>
      <c r="F7" s="68"/>
      <c r="G7" s="68"/>
      <c r="H7" s="68"/>
      <c r="I7" s="68"/>
      <c r="J7" s="68"/>
      <c r="K7" s="69" t="s">
        <v>143</v>
      </c>
      <c r="L7" s="68"/>
      <c r="M7" s="69" t="s">
        <v>144</v>
      </c>
      <c r="N7" s="68"/>
      <c r="O7" s="69" t="s">
        <v>152</v>
      </c>
      <c r="P7" s="68"/>
      <c r="Q7" s="69" t="s">
        <v>153</v>
      </c>
      <c r="R7" s="68"/>
    </row>
    <row r="8" spans="1:18" s="1" customFormat="1">
      <c r="A8" s="70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70" t="s">
        <v>145</v>
      </c>
      <c r="L8" s="66"/>
      <c r="M8" s="70" t="s">
        <v>146</v>
      </c>
      <c r="N8" s="66"/>
      <c r="O8" s="70" t="s">
        <v>147</v>
      </c>
      <c r="P8" s="66"/>
      <c r="Q8" s="70" t="s">
        <v>148</v>
      </c>
      <c r="R8" s="66"/>
    </row>
    <row r="9" spans="1:18">
      <c r="A9" s="71" t="s">
        <v>0</v>
      </c>
      <c r="B9" s="62"/>
      <c r="C9" s="71" t="s">
        <v>149</v>
      </c>
      <c r="D9" s="62"/>
      <c r="E9" s="62"/>
      <c r="F9" s="62"/>
      <c r="G9" s="62"/>
      <c r="H9" s="62"/>
      <c r="I9" s="62"/>
      <c r="J9" s="62"/>
      <c r="K9" s="72">
        <f>K10</f>
        <v>1565890</v>
      </c>
      <c r="L9" s="62"/>
      <c r="M9" s="72">
        <f t="shared" ref="M9:M10" si="0">M10</f>
        <v>1798185.18</v>
      </c>
      <c r="N9" s="62"/>
      <c r="O9" s="72">
        <f t="shared" ref="O9:O10" si="1">O10</f>
        <v>724318.13</v>
      </c>
      <c r="P9" s="62"/>
      <c r="Q9" s="73">
        <f>Q10</f>
        <v>40.28</v>
      </c>
      <c r="R9" s="62"/>
    </row>
    <row r="10" spans="1:18">
      <c r="A10" s="61" t="s">
        <v>0</v>
      </c>
      <c r="B10" s="62"/>
      <c r="C10" s="61" t="s">
        <v>150</v>
      </c>
      <c r="D10" s="62"/>
      <c r="E10" s="62"/>
      <c r="F10" s="62"/>
      <c r="G10" s="62"/>
      <c r="H10" s="62"/>
      <c r="I10" s="62"/>
      <c r="J10" s="62"/>
      <c r="K10" s="63">
        <f>K11</f>
        <v>1565890</v>
      </c>
      <c r="L10" s="62"/>
      <c r="M10" s="63">
        <f t="shared" si="0"/>
        <v>1798185.18</v>
      </c>
      <c r="N10" s="62"/>
      <c r="O10" s="63">
        <f t="shared" si="1"/>
        <v>724318.13</v>
      </c>
      <c r="P10" s="62"/>
      <c r="Q10" s="64">
        <f>Q11</f>
        <v>40.28</v>
      </c>
      <c r="R10" s="62"/>
    </row>
    <row r="11" spans="1:18">
      <c r="A11" s="61" t="s">
        <v>0</v>
      </c>
      <c r="B11" s="62"/>
      <c r="C11" s="61" t="s">
        <v>151</v>
      </c>
      <c r="D11" s="62"/>
      <c r="E11" s="62"/>
      <c r="F11" s="62"/>
      <c r="G11" s="62"/>
      <c r="H11" s="62"/>
      <c r="I11" s="62"/>
      <c r="J11" s="62"/>
      <c r="K11" s="63">
        <f>K12</f>
        <v>1565890</v>
      </c>
      <c r="L11" s="62"/>
      <c r="M11" s="63">
        <f>M12</f>
        <v>1798185.18</v>
      </c>
      <c r="N11" s="62"/>
      <c r="O11" s="63">
        <f>O12</f>
        <v>724318.13</v>
      </c>
      <c r="P11" s="62"/>
      <c r="Q11" s="64">
        <f>Q12</f>
        <v>40.28</v>
      </c>
      <c r="R11" s="62"/>
    </row>
    <row r="12" spans="1:18">
      <c r="A12" s="74"/>
      <c r="B12" s="62"/>
      <c r="C12" s="74" t="s">
        <v>1</v>
      </c>
      <c r="D12" s="62"/>
      <c r="E12" s="62"/>
      <c r="F12" s="62"/>
      <c r="G12" s="62"/>
      <c r="H12" s="62"/>
      <c r="I12" s="62"/>
      <c r="J12" s="62"/>
      <c r="K12" s="75">
        <v>1565890</v>
      </c>
      <c r="L12" s="62"/>
      <c r="M12" s="75">
        <v>1798185.18</v>
      </c>
      <c r="N12" s="62"/>
      <c r="O12" s="75">
        <v>724318.13</v>
      </c>
      <c r="P12" s="62"/>
      <c r="Q12" s="76">
        <v>40.28</v>
      </c>
      <c r="R12" s="62"/>
    </row>
    <row r="13" spans="1:18">
      <c r="A13" s="84" t="s">
        <v>0</v>
      </c>
      <c r="B13" s="62"/>
      <c r="C13" s="84" t="s">
        <v>2</v>
      </c>
      <c r="D13" s="62"/>
      <c r="E13" s="84" t="s">
        <v>3</v>
      </c>
      <c r="F13" s="62"/>
      <c r="G13" s="62"/>
      <c r="H13" s="62"/>
      <c r="I13" s="62"/>
      <c r="J13" s="62"/>
      <c r="K13" s="85">
        <v>130230</v>
      </c>
      <c r="L13" s="62"/>
      <c r="M13" s="85">
        <v>126186.17</v>
      </c>
      <c r="N13" s="62"/>
      <c r="O13" s="85">
        <v>30542.29</v>
      </c>
      <c r="P13" s="62"/>
      <c r="Q13" s="80">
        <v>24.2</v>
      </c>
      <c r="R13" s="62"/>
    </row>
    <row r="14" spans="1:18">
      <c r="A14" s="81" t="s">
        <v>4</v>
      </c>
      <c r="B14" s="62"/>
      <c r="C14" s="81" t="s">
        <v>5</v>
      </c>
      <c r="D14" s="62"/>
      <c r="E14" s="81" t="s">
        <v>6</v>
      </c>
      <c r="F14" s="62"/>
      <c r="G14" s="62"/>
      <c r="H14" s="62"/>
      <c r="I14" s="62"/>
      <c r="J14" s="62"/>
      <c r="K14" s="82">
        <v>130230</v>
      </c>
      <c r="L14" s="62"/>
      <c r="M14" s="82">
        <v>59825.17</v>
      </c>
      <c r="N14" s="62"/>
      <c r="O14" s="82">
        <v>30542.29</v>
      </c>
      <c r="P14" s="62"/>
      <c r="Q14" s="83">
        <v>51.05</v>
      </c>
      <c r="R14" s="62"/>
    </row>
    <row r="15" spans="1:18">
      <c r="A15" s="77" t="s">
        <v>0</v>
      </c>
      <c r="B15" s="62"/>
      <c r="C15" s="77" t="s">
        <v>7</v>
      </c>
      <c r="D15" s="62"/>
      <c r="E15" s="62"/>
      <c r="F15" s="62"/>
      <c r="G15" s="62"/>
      <c r="H15" s="62"/>
      <c r="I15" s="62"/>
      <c r="J15" s="62"/>
      <c r="K15" s="78">
        <v>109230</v>
      </c>
      <c r="L15" s="62"/>
      <c r="M15" s="78">
        <v>28017.5</v>
      </c>
      <c r="N15" s="62"/>
      <c r="O15" s="78">
        <v>28017.5</v>
      </c>
      <c r="P15" s="62"/>
      <c r="Q15" s="79">
        <v>100</v>
      </c>
      <c r="R15" s="62"/>
    </row>
    <row r="16" spans="1:18">
      <c r="A16" s="87" t="s">
        <v>0</v>
      </c>
      <c r="B16" s="62"/>
      <c r="C16" s="87" t="s">
        <v>8</v>
      </c>
      <c r="D16" s="62"/>
      <c r="E16" s="87" t="s">
        <v>9</v>
      </c>
      <c r="F16" s="62"/>
      <c r="G16" s="62"/>
      <c r="H16" s="62"/>
      <c r="I16" s="62"/>
      <c r="J16" s="62"/>
      <c r="K16" s="88" t="s">
        <v>0</v>
      </c>
      <c r="L16" s="62"/>
      <c r="M16" s="88">
        <v>11312.5</v>
      </c>
      <c r="N16" s="62"/>
      <c r="O16" s="88">
        <v>11312.5</v>
      </c>
      <c r="P16" s="62"/>
      <c r="Q16" s="86">
        <v>100</v>
      </c>
      <c r="R16" s="62"/>
    </row>
    <row r="17" spans="1:18">
      <c r="A17" s="87" t="s">
        <v>0</v>
      </c>
      <c r="B17" s="62"/>
      <c r="C17" s="87" t="s">
        <v>10</v>
      </c>
      <c r="D17" s="62"/>
      <c r="E17" s="87" t="s">
        <v>11</v>
      </c>
      <c r="F17" s="62"/>
      <c r="G17" s="62"/>
      <c r="H17" s="62"/>
      <c r="I17" s="62"/>
      <c r="J17" s="62"/>
      <c r="K17" s="88" t="s">
        <v>0</v>
      </c>
      <c r="L17" s="62"/>
      <c r="M17" s="88" t="s">
        <v>0</v>
      </c>
      <c r="N17" s="62"/>
      <c r="O17" s="88">
        <v>11312.5</v>
      </c>
      <c r="P17" s="62"/>
      <c r="Q17" s="86" t="s">
        <v>0</v>
      </c>
      <c r="R17" s="62"/>
    </row>
    <row r="18" spans="1:18">
      <c r="A18" s="87" t="s">
        <v>0</v>
      </c>
      <c r="B18" s="62"/>
      <c r="C18" s="87" t="s">
        <v>12</v>
      </c>
      <c r="D18" s="62"/>
      <c r="E18" s="87" t="s">
        <v>13</v>
      </c>
      <c r="F18" s="62"/>
      <c r="G18" s="62"/>
      <c r="H18" s="62"/>
      <c r="I18" s="62"/>
      <c r="J18" s="62"/>
      <c r="K18" s="88">
        <v>109230</v>
      </c>
      <c r="L18" s="62"/>
      <c r="M18" s="88">
        <v>16705</v>
      </c>
      <c r="N18" s="62"/>
      <c r="O18" s="88">
        <v>16705</v>
      </c>
      <c r="P18" s="62"/>
      <c r="Q18" s="86">
        <v>100</v>
      </c>
      <c r="R18" s="62"/>
    </row>
    <row r="19" spans="1:18">
      <c r="A19" s="87" t="s">
        <v>0</v>
      </c>
      <c r="B19" s="62"/>
      <c r="C19" s="87" t="s">
        <v>14</v>
      </c>
      <c r="D19" s="62"/>
      <c r="E19" s="87" t="s">
        <v>15</v>
      </c>
      <c r="F19" s="62"/>
      <c r="G19" s="62"/>
      <c r="H19" s="62"/>
      <c r="I19" s="62"/>
      <c r="J19" s="62"/>
      <c r="K19" s="88" t="s">
        <v>0</v>
      </c>
      <c r="L19" s="62"/>
      <c r="M19" s="88" t="s">
        <v>0</v>
      </c>
      <c r="N19" s="62"/>
      <c r="O19" s="88">
        <v>16705</v>
      </c>
      <c r="P19" s="62"/>
      <c r="Q19" s="86" t="s">
        <v>0</v>
      </c>
      <c r="R19" s="62"/>
    </row>
    <row r="20" spans="1:18">
      <c r="A20" s="77" t="s">
        <v>0</v>
      </c>
      <c r="B20" s="62"/>
      <c r="C20" s="77" t="s">
        <v>16</v>
      </c>
      <c r="D20" s="62"/>
      <c r="E20" s="62"/>
      <c r="F20" s="62"/>
      <c r="G20" s="62"/>
      <c r="H20" s="62"/>
      <c r="I20" s="62"/>
      <c r="J20" s="62"/>
      <c r="K20" s="78">
        <v>6700</v>
      </c>
      <c r="L20" s="62"/>
      <c r="M20" s="78">
        <v>13555.46</v>
      </c>
      <c r="N20" s="62"/>
      <c r="O20" s="78">
        <v>972.58</v>
      </c>
      <c r="P20" s="62"/>
      <c r="Q20" s="79">
        <v>7.17</v>
      </c>
      <c r="R20" s="62"/>
    </row>
    <row r="21" spans="1:18">
      <c r="A21" s="87" t="s">
        <v>0</v>
      </c>
      <c r="B21" s="62"/>
      <c r="C21" s="87" t="s">
        <v>17</v>
      </c>
      <c r="D21" s="62"/>
      <c r="E21" s="87" t="s">
        <v>18</v>
      </c>
      <c r="F21" s="62"/>
      <c r="G21" s="62"/>
      <c r="H21" s="62"/>
      <c r="I21" s="62"/>
      <c r="J21" s="62"/>
      <c r="K21" s="88">
        <v>70</v>
      </c>
      <c r="L21" s="62"/>
      <c r="M21" s="88">
        <v>70</v>
      </c>
      <c r="N21" s="62"/>
      <c r="O21" s="88">
        <v>0</v>
      </c>
      <c r="P21" s="62"/>
      <c r="Q21" s="86">
        <v>0</v>
      </c>
      <c r="R21" s="62"/>
    </row>
    <row r="22" spans="1:18">
      <c r="A22" s="87" t="s">
        <v>0</v>
      </c>
      <c r="B22" s="62"/>
      <c r="C22" s="87" t="s">
        <v>19</v>
      </c>
      <c r="D22" s="62"/>
      <c r="E22" s="87" t="s">
        <v>20</v>
      </c>
      <c r="F22" s="62"/>
      <c r="G22" s="62"/>
      <c r="H22" s="62"/>
      <c r="I22" s="62"/>
      <c r="J22" s="62"/>
      <c r="K22" s="88" t="s">
        <v>0</v>
      </c>
      <c r="L22" s="62"/>
      <c r="M22" s="88" t="s">
        <v>0</v>
      </c>
      <c r="N22" s="62"/>
      <c r="O22" s="88">
        <v>0</v>
      </c>
      <c r="P22" s="62"/>
      <c r="Q22" s="86" t="s">
        <v>0</v>
      </c>
      <c r="R22" s="62"/>
    </row>
    <row r="23" spans="1:18">
      <c r="A23" s="87" t="s">
        <v>0</v>
      </c>
      <c r="B23" s="62"/>
      <c r="C23" s="87" t="s">
        <v>8</v>
      </c>
      <c r="D23" s="62"/>
      <c r="E23" s="87" t="s">
        <v>9</v>
      </c>
      <c r="F23" s="62"/>
      <c r="G23" s="62"/>
      <c r="H23" s="62"/>
      <c r="I23" s="62"/>
      <c r="J23" s="62"/>
      <c r="K23" s="88">
        <v>6230</v>
      </c>
      <c r="L23" s="62"/>
      <c r="M23" s="88">
        <v>13085.46</v>
      </c>
      <c r="N23" s="62"/>
      <c r="O23" s="88">
        <v>972.58</v>
      </c>
      <c r="P23" s="62"/>
      <c r="Q23" s="86">
        <v>7.43</v>
      </c>
      <c r="R23" s="62"/>
    </row>
    <row r="24" spans="1:18">
      <c r="A24" s="87" t="s">
        <v>0</v>
      </c>
      <c r="B24" s="62"/>
      <c r="C24" s="87" t="s">
        <v>10</v>
      </c>
      <c r="D24" s="62"/>
      <c r="E24" s="87" t="s">
        <v>11</v>
      </c>
      <c r="F24" s="62"/>
      <c r="G24" s="62"/>
      <c r="H24" s="62"/>
      <c r="I24" s="62"/>
      <c r="J24" s="62"/>
      <c r="K24" s="88" t="s">
        <v>0</v>
      </c>
      <c r="L24" s="62"/>
      <c r="M24" s="88" t="s">
        <v>0</v>
      </c>
      <c r="N24" s="62"/>
      <c r="O24" s="88">
        <v>0</v>
      </c>
      <c r="P24" s="62"/>
      <c r="Q24" s="86" t="s">
        <v>0</v>
      </c>
      <c r="R24" s="62"/>
    </row>
    <row r="25" spans="1:18">
      <c r="A25" s="87" t="s">
        <v>0</v>
      </c>
      <c r="B25" s="62"/>
      <c r="C25" s="87" t="s">
        <v>21</v>
      </c>
      <c r="D25" s="62"/>
      <c r="E25" s="87" t="s">
        <v>22</v>
      </c>
      <c r="F25" s="62"/>
      <c r="G25" s="62"/>
      <c r="H25" s="62"/>
      <c r="I25" s="62"/>
      <c r="J25" s="62"/>
      <c r="K25" s="88" t="s">
        <v>0</v>
      </c>
      <c r="L25" s="62"/>
      <c r="M25" s="88" t="s">
        <v>0</v>
      </c>
      <c r="N25" s="62"/>
      <c r="O25" s="88">
        <v>0</v>
      </c>
      <c r="P25" s="62"/>
      <c r="Q25" s="86" t="s">
        <v>0</v>
      </c>
      <c r="R25" s="62"/>
    </row>
    <row r="26" spans="1:18">
      <c r="A26" s="87" t="s">
        <v>0</v>
      </c>
      <c r="B26" s="62"/>
      <c r="C26" s="87" t="s">
        <v>23</v>
      </c>
      <c r="D26" s="62"/>
      <c r="E26" s="87" t="s">
        <v>24</v>
      </c>
      <c r="F26" s="62"/>
      <c r="G26" s="62"/>
      <c r="H26" s="62"/>
      <c r="I26" s="62"/>
      <c r="J26" s="62"/>
      <c r="K26" s="88" t="s">
        <v>0</v>
      </c>
      <c r="L26" s="62"/>
      <c r="M26" s="88" t="s">
        <v>0</v>
      </c>
      <c r="N26" s="62"/>
      <c r="O26" s="88">
        <v>804.4</v>
      </c>
      <c r="P26" s="62"/>
      <c r="Q26" s="86" t="s">
        <v>0</v>
      </c>
      <c r="R26" s="62"/>
    </row>
    <row r="27" spans="1:18">
      <c r="A27" s="87" t="s">
        <v>0</v>
      </c>
      <c r="B27" s="62"/>
      <c r="C27" s="87" t="s">
        <v>25</v>
      </c>
      <c r="D27" s="62"/>
      <c r="E27" s="87" t="s">
        <v>26</v>
      </c>
      <c r="F27" s="62"/>
      <c r="G27" s="62"/>
      <c r="H27" s="62"/>
      <c r="I27" s="62"/>
      <c r="J27" s="62"/>
      <c r="K27" s="88" t="s">
        <v>0</v>
      </c>
      <c r="L27" s="62"/>
      <c r="M27" s="88" t="s">
        <v>0</v>
      </c>
      <c r="N27" s="62"/>
      <c r="O27" s="88">
        <v>168.18</v>
      </c>
      <c r="P27" s="62"/>
      <c r="Q27" s="86" t="s">
        <v>0</v>
      </c>
      <c r="R27" s="62"/>
    </row>
    <row r="28" spans="1:18">
      <c r="A28" s="87" t="s">
        <v>0</v>
      </c>
      <c r="B28" s="62"/>
      <c r="C28" s="87" t="s">
        <v>12</v>
      </c>
      <c r="D28" s="62"/>
      <c r="E28" s="87" t="s">
        <v>13</v>
      </c>
      <c r="F28" s="62"/>
      <c r="G28" s="62"/>
      <c r="H28" s="62"/>
      <c r="I28" s="62"/>
      <c r="J28" s="62"/>
      <c r="K28" s="88">
        <v>400</v>
      </c>
      <c r="L28" s="62"/>
      <c r="M28" s="88">
        <v>400</v>
      </c>
      <c r="N28" s="62"/>
      <c r="O28" s="88">
        <v>0</v>
      </c>
      <c r="P28" s="62"/>
      <c r="Q28" s="86">
        <v>0</v>
      </c>
      <c r="R28" s="62"/>
    </row>
    <row r="29" spans="1:18">
      <c r="A29" s="87" t="s">
        <v>0</v>
      </c>
      <c r="B29" s="62"/>
      <c r="C29" s="87" t="s">
        <v>14</v>
      </c>
      <c r="D29" s="62"/>
      <c r="E29" s="87" t="s">
        <v>15</v>
      </c>
      <c r="F29" s="62"/>
      <c r="G29" s="62"/>
      <c r="H29" s="62"/>
      <c r="I29" s="62"/>
      <c r="J29" s="62"/>
      <c r="K29" s="88" t="s">
        <v>0</v>
      </c>
      <c r="L29" s="62"/>
      <c r="M29" s="88" t="s">
        <v>0</v>
      </c>
      <c r="N29" s="62"/>
      <c r="O29" s="88">
        <v>0</v>
      </c>
      <c r="P29" s="62"/>
      <c r="Q29" s="86" t="s">
        <v>0</v>
      </c>
      <c r="R29" s="62"/>
    </row>
    <row r="30" spans="1:18">
      <c r="A30" s="77" t="s">
        <v>0</v>
      </c>
      <c r="B30" s="62"/>
      <c r="C30" s="77" t="s">
        <v>27</v>
      </c>
      <c r="D30" s="62"/>
      <c r="E30" s="62"/>
      <c r="F30" s="62"/>
      <c r="G30" s="62"/>
      <c r="H30" s="62"/>
      <c r="I30" s="62"/>
      <c r="J30" s="62"/>
      <c r="K30" s="78">
        <v>14300</v>
      </c>
      <c r="L30" s="62"/>
      <c r="M30" s="78">
        <v>15852.21</v>
      </c>
      <c r="N30" s="62"/>
      <c r="O30" s="78">
        <v>1552.21</v>
      </c>
      <c r="P30" s="62"/>
      <c r="Q30" s="79">
        <v>9.7899999999999991</v>
      </c>
      <c r="R30" s="62"/>
    </row>
    <row r="31" spans="1:18">
      <c r="A31" s="87" t="s">
        <v>0</v>
      </c>
      <c r="B31" s="62"/>
      <c r="C31" s="87" t="s">
        <v>8</v>
      </c>
      <c r="D31" s="62"/>
      <c r="E31" s="87" t="s">
        <v>9</v>
      </c>
      <c r="F31" s="62"/>
      <c r="G31" s="62"/>
      <c r="H31" s="62"/>
      <c r="I31" s="62"/>
      <c r="J31" s="62"/>
      <c r="K31" s="88">
        <v>14300</v>
      </c>
      <c r="L31" s="62"/>
      <c r="M31" s="88">
        <v>15852.21</v>
      </c>
      <c r="N31" s="62"/>
      <c r="O31" s="88">
        <v>1552.21</v>
      </c>
      <c r="P31" s="62"/>
      <c r="Q31" s="86">
        <v>9.7899999999999991</v>
      </c>
      <c r="R31" s="62"/>
    </row>
    <row r="32" spans="1:18">
      <c r="A32" s="87" t="s">
        <v>0</v>
      </c>
      <c r="B32" s="62"/>
      <c r="C32" s="87" t="s">
        <v>10</v>
      </c>
      <c r="D32" s="62"/>
      <c r="E32" s="87" t="s">
        <v>11</v>
      </c>
      <c r="F32" s="62"/>
      <c r="G32" s="62"/>
      <c r="H32" s="62"/>
      <c r="I32" s="62"/>
      <c r="J32" s="62"/>
      <c r="K32" s="88" t="s">
        <v>0</v>
      </c>
      <c r="L32" s="62"/>
      <c r="M32" s="88" t="s">
        <v>0</v>
      </c>
      <c r="N32" s="62"/>
      <c r="O32" s="88">
        <v>862.3</v>
      </c>
      <c r="P32" s="62"/>
      <c r="Q32" s="86" t="s">
        <v>0</v>
      </c>
      <c r="R32" s="62"/>
    </row>
    <row r="33" spans="1:18">
      <c r="A33" s="87" t="s">
        <v>0</v>
      </c>
      <c r="B33" s="62"/>
      <c r="C33" s="87" t="s">
        <v>23</v>
      </c>
      <c r="D33" s="62"/>
      <c r="E33" s="87" t="s">
        <v>24</v>
      </c>
      <c r="F33" s="62"/>
      <c r="G33" s="62"/>
      <c r="H33" s="62"/>
      <c r="I33" s="62"/>
      <c r="J33" s="62"/>
      <c r="K33" s="88" t="s">
        <v>0</v>
      </c>
      <c r="L33" s="62"/>
      <c r="M33" s="88" t="s">
        <v>0</v>
      </c>
      <c r="N33" s="62"/>
      <c r="O33" s="88">
        <v>689.91</v>
      </c>
      <c r="P33" s="62"/>
      <c r="Q33" s="86" t="s">
        <v>0</v>
      </c>
      <c r="R33" s="62"/>
    </row>
    <row r="34" spans="1:18">
      <c r="A34" s="87" t="s">
        <v>0</v>
      </c>
      <c r="B34" s="62"/>
      <c r="C34" s="87" t="s">
        <v>25</v>
      </c>
      <c r="D34" s="62"/>
      <c r="E34" s="87" t="s">
        <v>26</v>
      </c>
      <c r="F34" s="62"/>
      <c r="G34" s="62"/>
      <c r="H34" s="62"/>
      <c r="I34" s="62"/>
      <c r="J34" s="62"/>
      <c r="K34" s="88" t="s">
        <v>0</v>
      </c>
      <c r="L34" s="62"/>
      <c r="M34" s="88" t="s">
        <v>0</v>
      </c>
      <c r="N34" s="62"/>
      <c r="O34" s="88">
        <v>0</v>
      </c>
      <c r="P34" s="62"/>
      <c r="Q34" s="86" t="s">
        <v>0</v>
      </c>
      <c r="R34" s="62"/>
    </row>
    <row r="35" spans="1:18">
      <c r="A35" s="77" t="s">
        <v>0</v>
      </c>
      <c r="B35" s="62"/>
      <c r="C35" s="77" t="s">
        <v>28</v>
      </c>
      <c r="D35" s="62"/>
      <c r="E35" s="62"/>
      <c r="F35" s="62"/>
      <c r="G35" s="62"/>
      <c r="H35" s="62"/>
      <c r="I35" s="62"/>
      <c r="J35" s="62"/>
      <c r="K35" s="78" t="s">
        <v>0</v>
      </c>
      <c r="L35" s="62"/>
      <c r="M35" s="78">
        <v>2400</v>
      </c>
      <c r="N35" s="62"/>
      <c r="O35" s="78">
        <v>0</v>
      </c>
      <c r="P35" s="62"/>
      <c r="Q35" s="79">
        <v>0</v>
      </c>
      <c r="R35" s="62"/>
    </row>
    <row r="36" spans="1:18">
      <c r="A36" s="87" t="s">
        <v>0</v>
      </c>
      <c r="B36" s="62"/>
      <c r="C36" s="87" t="s">
        <v>8</v>
      </c>
      <c r="D36" s="62"/>
      <c r="E36" s="87" t="s">
        <v>9</v>
      </c>
      <c r="F36" s="62"/>
      <c r="G36" s="62"/>
      <c r="H36" s="62"/>
      <c r="I36" s="62"/>
      <c r="J36" s="62"/>
      <c r="K36" s="88" t="s">
        <v>0</v>
      </c>
      <c r="L36" s="62"/>
      <c r="M36" s="88">
        <v>2400</v>
      </c>
      <c r="N36" s="62"/>
      <c r="O36" s="88">
        <v>0</v>
      </c>
      <c r="P36" s="62"/>
      <c r="Q36" s="86">
        <v>0</v>
      </c>
      <c r="R36" s="62"/>
    </row>
    <row r="37" spans="1:18">
      <c r="A37" s="87" t="s">
        <v>0</v>
      </c>
      <c r="B37" s="62"/>
      <c r="C37" s="87" t="s">
        <v>10</v>
      </c>
      <c r="D37" s="62"/>
      <c r="E37" s="87" t="s">
        <v>11</v>
      </c>
      <c r="F37" s="62"/>
      <c r="G37" s="62"/>
      <c r="H37" s="62"/>
      <c r="I37" s="62"/>
      <c r="J37" s="62"/>
      <c r="K37" s="88" t="s">
        <v>0</v>
      </c>
      <c r="L37" s="62"/>
      <c r="M37" s="88" t="s">
        <v>0</v>
      </c>
      <c r="N37" s="62"/>
      <c r="O37" s="88">
        <v>0</v>
      </c>
      <c r="P37" s="62"/>
      <c r="Q37" s="86" t="s">
        <v>0</v>
      </c>
      <c r="R37" s="62"/>
    </row>
    <row r="38" spans="1:18">
      <c r="A38" s="81" t="s">
        <v>4</v>
      </c>
      <c r="B38" s="62"/>
      <c r="C38" s="81" t="s">
        <v>29</v>
      </c>
      <c r="D38" s="62"/>
      <c r="E38" s="81" t="s">
        <v>30</v>
      </c>
      <c r="F38" s="62"/>
      <c r="G38" s="62"/>
      <c r="H38" s="62"/>
      <c r="I38" s="62"/>
      <c r="J38" s="62"/>
      <c r="K38" s="82" t="s">
        <v>0</v>
      </c>
      <c r="L38" s="62"/>
      <c r="M38" s="82">
        <v>66361</v>
      </c>
      <c r="N38" s="62"/>
      <c r="O38" s="82">
        <v>0</v>
      </c>
      <c r="P38" s="62"/>
      <c r="Q38" s="83">
        <v>0</v>
      </c>
      <c r="R38" s="62"/>
    </row>
    <row r="39" spans="1:18">
      <c r="A39" s="77" t="s">
        <v>0</v>
      </c>
      <c r="B39" s="62"/>
      <c r="C39" s="77" t="s">
        <v>31</v>
      </c>
      <c r="D39" s="62"/>
      <c r="E39" s="62"/>
      <c r="F39" s="62"/>
      <c r="G39" s="62"/>
      <c r="H39" s="62"/>
      <c r="I39" s="62"/>
      <c r="J39" s="62"/>
      <c r="K39" s="78" t="s">
        <v>0</v>
      </c>
      <c r="L39" s="62"/>
      <c r="M39" s="78">
        <v>66361</v>
      </c>
      <c r="N39" s="62"/>
      <c r="O39" s="78">
        <v>0</v>
      </c>
      <c r="P39" s="62"/>
      <c r="Q39" s="79">
        <v>0</v>
      </c>
      <c r="R39" s="62"/>
    </row>
    <row r="40" spans="1:18">
      <c r="A40" s="87" t="s">
        <v>0</v>
      </c>
      <c r="B40" s="62"/>
      <c r="C40" s="87" t="s">
        <v>12</v>
      </c>
      <c r="D40" s="62"/>
      <c r="E40" s="87" t="s">
        <v>13</v>
      </c>
      <c r="F40" s="62"/>
      <c r="G40" s="62"/>
      <c r="H40" s="62"/>
      <c r="I40" s="62"/>
      <c r="J40" s="62"/>
      <c r="K40" s="88" t="s">
        <v>0</v>
      </c>
      <c r="L40" s="62"/>
      <c r="M40" s="88">
        <v>66361</v>
      </c>
      <c r="N40" s="62"/>
      <c r="O40" s="88">
        <v>0</v>
      </c>
      <c r="P40" s="62"/>
      <c r="Q40" s="86">
        <v>0</v>
      </c>
      <c r="R40" s="62"/>
    </row>
    <row r="41" spans="1:18">
      <c r="A41" s="87" t="s">
        <v>0</v>
      </c>
      <c r="B41" s="62"/>
      <c r="C41" s="87" t="s">
        <v>14</v>
      </c>
      <c r="D41" s="62"/>
      <c r="E41" s="87" t="s">
        <v>15</v>
      </c>
      <c r="F41" s="62"/>
      <c r="G41" s="62"/>
      <c r="H41" s="62"/>
      <c r="I41" s="62"/>
      <c r="J41" s="62"/>
      <c r="K41" s="88" t="s">
        <v>0</v>
      </c>
      <c r="L41" s="62"/>
      <c r="M41" s="88" t="s">
        <v>0</v>
      </c>
      <c r="N41" s="62"/>
      <c r="O41" s="88">
        <v>0</v>
      </c>
      <c r="P41" s="62"/>
      <c r="Q41" s="86" t="s">
        <v>0</v>
      </c>
      <c r="R41" s="62"/>
    </row>
    <row r="42" spans="1:18">
      <c r="A42" s="84" t="s">
        <v>0</v>
      </c>
      <c r="B42" s="62"/>
      <c r="C42" s="84" t="s">
        <v>32</v>
      </c>
      <c r="D42" s="62"/>
      <c r="E42" s="84" t="s">
        <v>33</v>
      </c>
      <c r="F42" s="62"/>
      <c r="G42" s="62"/>
      <c r="H42" s="62"/>
      <c r="I42" s="62"/>
      <c r="J42" s="62"/>
      <c r="K42" s="85">
        <v>1429687</v>
      </c>
      <c r="L42" s="62"/>
      <c r="M42" s="85">
        <v>1666026.01</v>
      </c>
      <c r="N42" s="62"/>
      <c r="O42" s="85">
        <v>688559.2</v>
      </c>
      <c r="P42" s="62"/>
      <c r="Q42" s="80">
        <v>41.33</v>
      </c>
      <c r="R42" s="62"/>
    </row>
    <row r="43" spans="1:18">
      <c r="A43" s="81" t="s">
        <v>4</v>
      </c>
      <c r="B43" s="62"/>
      <c r="C43" s="81" t="s">
        <v>34</v>
      </c>
      <c r="D43" s="62"/>
      <c r="E43" s="81" t="s">
        <v>35</v>
      </c>
      <c r="F43" s="62"/>
      <c r="G43" s="62"/>
      <c r="H43" s="62"/>
      <c r="I43" s="62"/>
      <c r="J43" s="62"/>
      <c r="K43" s="82">
        <v>1096090</v>
      </c>
      <c r="L43" s="62"/>
      <c r="M43" s="82">
        <v>1323890</v>
      </c>
      <c r="N43" s="62"/>
      <c r="O43" s="82">
        <v>553426.52</v>
      </c>
      <c r="P43" s="62"/>
      <c r="Q43" s="83">
        <v>41.8</v>
      </c>
      <c r="R43" s="62"/>
    </row>
    <row r="44" spans="1:18">
      <c r="A44" s="77" t="s">
        <v>0</v>
      </c>
      <c r="B44" s="62"/>
      <c r="C44" s="77" t="s">
        <v>16</v>
      </c>
      <c r="D44" s="62"/>
      <c r="E44" s="62"/>
      <c r="F44" s="62"/>
      <c r="G44" s="62"/>
      <c r="H44" s="62"/>
      <c r="I44" s="62"/>
      <c r="J44" s="62"/>
      <c r="K44" s="78">
        <v>100</v>
      </c>
      <c r="L44" s="62"/>
      <c r="M44" s="78">
        <v>100</v>
      </c>
      <c r="N44" s="62"/>
      <c r="O44" s="78">
        <v>0</v>
      </c>
      <c r="P44" s="62"/>
      <c r="Q44" s="79">
        <v>0</v>
      </c>
      <c r="R44" s="62"/>
    </row>
    <row r="45" spans="1:18">
      <c r="A45" s="87" t="s">
        <v>0</v>
      </c>
      <c r="B45" s="62"/>
      <c r="C45" s="87" t="s">
        <v>36</v>
      </c>
      <c r="D45" s="62"/>
      <c r="E45" s="87" t="s">
        <v>37</v>
      </c>
      <c r="F45" s="62"/>
      <c r="G45" s="62"/>
      <c r="H45" s="62"/>
      <c r="I45" s="62"/>
      <c r="J45" s="62"/>
      <c r="K45" s="88">
        <v>100</v>
      </c>
      <c r="L45" s="62"/>
      <c r="M45" s="88">
        <v>100</v>
      </c>
      <c r="N45" s="62"/>
      <c r="O45" s="88">
        <v>0</v>
      </c>
      <c r="P45" s="62"/>
      <c r="Q45" s="86">
        <v>0</v>
      </c>
      <c r="R45" s="62"/>
    </row>
    <row r="46" spans="1:18">
      <c r="A46" s="87" t="s">
        <v>0</v>
      </c>
      <c r="B46" s="62"/>
      <c r="C46" s="87" t="s">
        <v>38</v>
      </c>
      <c r="D46" s="62"/>
      <c r="E46" s="87" t="s">
        <v>39</v>
      </c>
      <c r="F46" s="62"/>
      <c r="G46" s="62"/>
      <c r="H46" s="62"/>
      <c r="I46" s="62"/>
      <c r="J46" s="62"/>
      <c r="K46" s="88" t="s">
        <v>0</v>
      </c>
      <c r="L46" s="62"/>
      <c r="M46" s="88" t="s">
        <v>0</v>
      </c>
      <c r="N46" s="62"/>
      <c r="O46" s="88">
        <v>0</v>
      </c>
      <c r="P46" s="62"/>
      <c r="Q46" s="86" t="s">
        <v>0</v>
      </c>
      <c r="R46" s="62"/>
    </row>
    <row r="47" spans="1:18">
      <c r="A47" s="77" t="s">
        <v>0</v>
      </c>
      <c r="B47" s="62"/>
      <c r="C47" s="77" t="s">
        <v>27</v>
      </c>
      <c r="D47" s="62"/>
      <c r="E47" s="62"/>
      <c r="F47" s="62"/>
      <c r="G47" s="62"/>
      <c r="H47" s="62"/>
      <c r="I47" s="62"/>
      <c r="J47" s="62"/>
      <c r="K47" s="78">
        <v>1095990</v>
      </c>
      <c r="L47" s="62"/>
      <c r="M47" s="78">
        <v>1323790</v>
      </c>
      <c r="N47" s="62"/>
      <c r="O47" s="78">
        <v>553426.52</v>
      </c>
      <c r="P47" s="62"/>
      <c r="Q47" s="79">
        <v>41.81</v>
      </c>
      <c r="R47" s="62"/>
    </row>
    <row r="48" spans="1:18">
      <c r="A48" s="87" t="s">
        <v>0</v>
      </c>
      <c r="B48" s="62"/>
      <c r="C48" s="87" t="s">
        <v>36</v>
      </c>
      <c r="D48" s="62"/>
      <c r="E48" s="87" t="s">
        <v>37</v>
      </c>
      <c r="F48" s="62"/>
      <c r="G48" s="62"/>
      <c r="H48" s="62"/>
      <c r="I48" s="62"/>
      <c r="J48" s="62"/>
      <c r="K48" s="88">
        <v>1071040</v>
      </c>
      <c r="L48" s="62"/>
      <c r="M48" s="88">
        <v>1296440</v>
      </c>
      <c r="N48" s="62"/>
      <c r="O48" s="88">
        <v>542049.14</v>
      </c>
      <c r="P48" s="62"/>
      <c r="Q48" s="86">
        <v>41.81</v>
      </c>
      <c r="R48" s="62"/>
    </row>
    <row r="49" spans="1:18">
      <c r="A49" s="87" t="s">
        <v>0</v>
      </c>
      <c r="B49" s="62"/>
      <c r="C49" s="87" t="s">
        <v>38</v>
      </c>
      <c r="D49" s="62"/>
      <c r="E49" s="87" t="s">
        <v>39</v>
      </c>
      <c r="F49" s="62"/>
      <c r="G49" s="62"/>
      <c r="H49" s="62"/>
      <c r="I49" s="62"/>
      <c r="J49" s="62"/>
      <c r="K49" s="88" t="s">
        <v>0</v>
      </c>
      <c r="L49" s="62"/>
      <c r="M49" s="88" t="s">
        <v>0</v>
      </c>
      <c r="N49" s="62"/>
      <c r="O49" s="88">
        <v>438654.49</v>
      </c>
      <c r="P49" s="62"/>
      <c r="Q49" s="86" t="s">
        <v>0</v>
      </c>
      <c r="R49" s="62"/>
    </row>
    <row r="50" spans="1:18">
      <c r="A50" s="87" t="s">
        <v>0</v>
      </c>
      <c r="B50" s="62"/>
      <c r="C50" s="87" t="s">
        <v>40</v>
      </c>
      <c r="D50" s="62"/>
      <c r="E50" s="87" t="s">
        <v>41</v>
      </c>
      <c r="F50" s="62"/>
      <c r="G50" s="62"/>
      <c r="H50" s="62"/>
      <c r="I50" s="62"/>
      <c r="J50" s="62"/>
      <c r="K50" s="88" t="s">
        <v>0</v>
      </c>
      <c r="L50" s="62"/>
      <c r="M50" s="88" t="s">
        <v>0</v>
      </c>
      <c r="N50" s="62"/>
      <c r="O50" s="88">
        <v>5918.37</v>
      </c>
      <c r="P50" s="62"/>
      <c r="Q50" s="86" t="s">
        <v>0</v>
      </c>
      <c r="R50" s="62"/>
    </row>
    <row r="51" spans="1:18">
      <c r="A51" s="87" t="s">
        <v>0</v>
      </c>
      <c r="B51" s="62"/>
      <c r="C51" s="87" t="s">
        <v>42</v>
      </c>
      <c r="D51" s="62"/>
      <c r="E51" s="87" t="s">
        <v>43</v>
      </c>
      <c r="F51" s="62"/>
      <c r="G51" s="62"/>
      <c r="H51" s="62"/>
      <c r="I51" s="62"/>
      <c r="J51" s="62"/>
      <c r="K51" s="88" t="s">
        <v>0</v>
      </c>
      <c r="L51" s="62"/>
      <c r="M51" s="88" t="s">
        <v>0</v>
      </c>
      <c r="N51" s="62"/>
      <c r="O51" s="88">
        <v>3744.64</v>
      </c>
      <c r="P51" s="62"/>
      <c r="Q51" s="86" t="s">
        <v>0</v>
      </c>
      <c r="R51" s="62"/>
    </row>
    <row r="52" spans="1:18">
      <c r="A52" s="87" t="s">
        <v>0</v>
      </c>
      <c r="B52" s="62"/>
      <c r="C52" s="87" t="s">
        <v>44</v>
      </c>
      <c r="D52" s="62"/>
      <c r="E52" s="87" t="s">
        <v>45</v>
      </c>
      <c r="F52" s="62"/>
      <c r="G52" s="62"/>
      <c r="H52" s="62"/>
      <c r="I52" s="62"/>
      <c r="J52" s="62"/>
      <c r="K52" s="88" t="s">
        <v>0</v>
      </c>
      <c r="L52" s="62"/>
      <c r="M52" s="88" t="s">
        <v>0</v>
      </c>
      <c r="N52" s="62"/>
      <c r="O52" s="88">
        <v>19496.759999999998</v>
      </c>
      <c r="P52" s="62"/>
      <c r="Q52" s="86" t="s">
        <v>0</v>
      </c>
      <c r="R52" s="62"/>
    </row>
    <row r="53" spans="1:18">
      <c r="A53" s="87" t="s">
        <v>0</v>
      </c>
      <c r="B53" s="62"/>
      <c r="C53" s="87" t="s">
        <v>46</v>
      </c>
      <c r="D53" s="62"/>
      <c r="E53" s="87" t="s">
        <v>47</v>
      </c>
      <c r="F53" s="62"/>
      <c r="G53" s="62"/>
      <c r="H53" s="62"/>
      <c r="I53" s="62"/>
      <c r="J53" s="62"/>
      <c r="K53" s="88" t="s">
        <v>0</v>
      </c>
      <c r="L53" s="62"/>
      <c r="M53" s="88" t="s">
        <v>0</v>
      </c>
      <c r="N53" s="62"/>
      <c r="O53" s="88">
        <v>74234.880000000005</v>
      </c>
      <c r="P53" s="62"/>
      <c r="Q53" s="86" t="s">
        <v>0</v>
      </c>
      <c r="R53" s="62"/>
    </row>
    <row r="54" spans="1:18">
      <c r="A54" s="87" t="s">
        <v>0</v>
      </c>
      <c r="B54" s="62"/>
      <c r="C54" s="87" t="s">
        <v>48</v>
      </c>
      <c r="D54" s="62"/>
      <c r="E54" s="87" t="s">
        <v>49</v>
      </c>
      <c r="F54" s="62"/>
      <c r="G54" s="62"/>
      <c r="H54" s="62"/>
      <c r="I54" s="62"/>
      <c r="J54" s="62"/>
      <c r="K54" s="88">
        <v>24900</v>
      </c>
      <c r="L54" s="62"/>
      <c r="M54" s="88">
        <v>27300</v>
      </c>
      <c r="N54" s="62"/>
      <c r="O54" s="88">
        <v>11377.38</v>
      </c>
      <c r="P54" s="62"/>
      <c r="Q54" s="86">
        <v>41.68</v>
      </c>
      <c r="R54" s="62"/>
    </row>
    <row r="55" spans="1:18">
      <c r="A55" s="87" t="s">
        <v>0</v>
      </c>
      <c r="B55" s="62"/>
      <c r="C55" s="87" t="s">
        <v>50</v>
      </c>
      <c r="D55" s="62"/>
      <c r="E55" s="87" t="s">
        <v>51</v>
      </c>
      <c r="F55" s="62"/>
      <c r="G55" s="62"/>
      <c r="H55" s="62"/>
      <c r="I55" s="62"/>
      <c r="J55" s="62"/>
      <c r="K55" s="88" t="s">
        <v>0</v>
      </c>
      <c r="L55" s="62"/>
      <c r="M55" s="88" t="s">
        <v>0</v>
      </c>
      <c r="N55" s="62"/>
      <c r="O55" s="88">
        <v>8581.27</v>
      </c>
      <c r="P55" s="62"/>
      <c r="Q55" s="86" t="s">
        <v>0</v>
      </c>
      <c r="R55" s="62"/>
    </row>
    <row r="56" spans="1:18">
      <c r="A56" s="87" t="s">
        <v>0</v>
      </c>
      <c r="B56" s="62"/>
      <c r="C56" s="87" t="s">
        <v>52</v>
      </c>
      <c r="D56" s="62"/>
      <c r="E56" s="87" t="s">
        <v>53</v>
      </c>
      <c r="F56" s="62"/>
      <c r="G56" s="62"/>
      <c r="H56" s="62"/>
      <c r="I56" s="62"/>
      <c r="J56" s="62"/>
      <c r="K56" s="88" t="s">
        <v>0</v>
      </c>
      <c r="L56" s="62"/>
      <c r="M56" s="88" t="s">
        <v>0</v>
      </c>
      <c r="N56" s="62"/>
      <c r="O56" s="88">
        <v>1147.25</v>
      </c>
      <c r="P56" s="62"/>
      <c r="Q56" s="86" t="s">
        <v>0</v>
      </c>
      <c r="R56" s="62"/>
    </row>
    <row r="57" spans="1:18">
      <c r="A57" s="87" t="s">
        <v>0</v>
      </c>
      <c r="B57" s="62"/>
      <c r="C57" s="87" t="s">
        <v>54</v>
      </c>
      <c r="D57" s="62"/>
      <c r="E57" s="87" t="s">
        <v>55</v>
      </c>
      <c r="F57" s="62"/>
      <c r="G57" s="62"/>
      <c r="H57" s="62"/>
      <c r="I57" s="62"/>
      <c r="J57" s="62"/>
      <c r="K57" s="88" t="s">
        <v>0</v>
      </c>
      <c r="L57" s="62"/>
      <c r="M57" s="88" t="s">
        <v>0</v>
      </c>
      <c r="N57" s="62"/>
      <c r="O57" s="88">
        <v>1648.86</v>
      </c>
      <c r="P57" s="62"/>
      <c r="Q57" s="86" t="s">
        <v>0</v>
      </c>
      <c r="R57" s="62"/>
    </row>
    <row r="58" spans="1:18">
      <c r="A58" s="87" t="s">
        <v>0</v>
      </c>
      <c r="B58" s="62"/>
      <c r="C58" s="87" t="s">
        <v>56</v>
      </c>
      <c r="D58" s="62"/>
      <c r="E58" s="87" t="s">
        <v>57</v>
      </c>
      <c r="F58" s="62"/>
      <c r="G58" s="62"/>
      <c r="H58" s="62"/>
      <c r="I58" s="62"/>
      <c r="J58" s="62"/>
      <c r="K58" s="88" t="s">
        <v>0</v>
      </c>
      <c r="L58" s="62"/>
      <c r="M58" s="88" t="s">
        <v>0</v>
      </c>
      <c r="N58" s="62"/>
      <c r="O58" s="88">
        <v>0</v>
      </c>
      <c r="P58" s="62"/>
      <c r="Q58" s="86" t="s">
        <v>0</v>
      </c>
      <c r="R58" s="62"/>
    </row>
    <row r="59" spans="1:18">
      <c r="A59" s="87" t="s">
        <v>0</v>
      </c>
      <c r="B59" s="62"/>
      <c r="C59" s="87" t="s">
        <v>58</v>
      </c>
      <c r="D59" s="62"/>
      <c r="E59" s="87" t="s">
        <v>59</v>
      </c>
      <c r="F59" s="62"/>
      <c r="G59" s="62"/>
      <c r="H59" s="62"/>
      <c r="I59" s="62"/>
      <c r="J59" s="62"/>
      <c r="K59" s="88">
        <v>50</v>
      </c>
      <c r="L59" s="62"/>
      <c r="M59" s="88">
        <v>50</v>
      </c>
      <c r="N59" s="62"/>
      <c r="O59" s="88">
        <v>0</v>
      </c>
      <c r="P59" s="62"/>
      <c r="Q59" s="86">
        <v>0</v>
      </c>
      <c r="R59" s="62"/>
    </row>
    <row r="60" spans="1:18">
      <c r="A60" s="87" t="s">
        <v>0</v>
      </c>
      <c r="B60" s="62"/>
      <c r="C60" s="87" t="s">
        <v>60</v>
      </c>
      <c r="D60" s="62"/>
      <c r="E60" s="87" t="s">
        <v>61</v>
      </c>
      <c r="F60" s="62"/>
      <c r="G60" s="62"/>
      <c r="H60" s="62"/>
      <c r="I60" s="62"/>
      <c r="J60" s="62"/>
      <c r="K60" s="88" t="s">
        <v>0</v>
      </c>
      <c r="L60" s="62"/>
      <c r="M60" s="88" t="s">
        <v>0</v>
      </c>
      <c r="N60" s="62"/>
      <c r="O60" s="88">
        <v>0</v>
      </c>
      <c r="P60" s="62"/>
      <c r="Q60" s="86" t="s">
        <v>0</v>
      </c>
      <c r="R60" s="62"/>
    </row>
    <row r="61" spans="1:18">
      <c r="A61" s="81" t="s">
        <v>4</v>
      </c>
      <c r="B61" s="62"/>
      <c r="C61" s="81" t="s">
        <v>62</v>
      </c>
      <c r="D61" s="62"/>
      <c r="E61" s="81" t="s">
        <v>63</v>
      </c>
      <c r="F61" s="62"/>
      <c r="G61" s="62"/>
      <c r="H61" s="62"/>
      <c r="I61" s="62"/>
      <c r="J61" s="62"/>
      <c r="K61" s="82">
        <v>21547</v>
      </c>
      <c r="L61" s="62"/>
      <c r="M61" s="82">
        <v>21547</v>
      </c>
      <c r="N61" s="62"/>
      <c r="O61" s="82">
        <v>975.85</v>
      </c>
      <c r="P61" s="62"/>
      <c r="Q61" s="83">
        <v>4.53</v>
      </c>
      <c r="R61" s="62"/>
    </row>
    <row r="62" spans="1:18">
      <c r="A62" s="77" t="s">
        <v>0</v>
      </c>
      <c r="B62" s="62"/>
      <c r="C62" s="77" t="s">
        <v>7</v>
      </c>
      <c r="D62" s="62"/>
      <c r="E62" s="62"/>
      <c r="F62" s="62"/>
      <c r="G62" s="62"/>
      <c r="H62" s="62"/>
      <c r="I62" s="62"/>
      <c r="J62" s="62"/>
      <c r="K62" s="78">
        <v>8361</v>
      </c>
      <c r="L62" s="62"/>
      <c r="M62" s="78">
        <v>8361</v>
      </c>
      <c r="N62" s="62"/>
      <c r="O62" s="78">
        <v>975.85</v>
      </c>
      <c r="P62" s="62"/>
      <c r="Q62" s="79">
        <v>11.67</v>
      </c>
      <c r="R62" s="62"/>
    </row>
    <row r="63" spans="1:18">
      <c r="A63" s="87" t="s">
        <v>0</v>
      </c>
      <c r="B63" s="62"/>
      <c r="C63" s="87" t="s">
        <v>48</v>
      </c>
      <c r="D63" s="62"/>
      <c r="E63" s="87" t="s">
        <v>49</v>
      </c>
      <c r="F63" s="62"/>
      <c r="G63" s="62"/>
      <c r="H63" s="62"/>
      <c r="I63" s="62"/>
      <c r="J63" s="62"/>
      <c r="K63" s="88">
        <v>8361</v>
      </c>
      <c r="L63" s="62"/>
      <c r="M63" s="88">
        <v>8361</v>
      </c>
      <c r="N63" s="62"/>
      <c r="O63" s="88">
        <v>975.85</v>
      </c>
      <c r="P63" s="62"/>
      <c r="Q63" s="86">
        <v>11.67</v>
      </c>
      <c r="R63" s="62"/>
    </row>
    <row r="64" spans="1:18">
      <c r="A64" s="87" t="s">
        <v>0</v>
      </c>
      <c r="B64" s="62"/>
      <c r="C64" s="87" t="s">
        <v>64</v>
      </c>
      <c r="D64" s="62"/>
      <c r="E64" s="87" t="s">
        <v>65</v>
      </c>
      <c r="F64" s="62"/>
      <c r="G64" s="62"/>
      <c r="H64" s="62"/>
      <c r="I64" s="62"/>
      <c r="J64" s="62"/>
      <c r="K64" s="88" t="s">
        <v>0</v>
      </c>
      <c r="L64" s="62"/>
      <c r="M64" s="88" t="s">
        <v>0</v>
      </c>
      <c r="N64" s="62"/>
      <c r="O64" s="88">
        <v>743.59</v>
      </c>
      <c r="P64" s="62"/>
      <c r="Q64" s="86" t="s">
        <v>0</v>
      </c>
      <c r="R64" s="62"/>
    </row>
    <row r="65" spans="1:18">
      <c r="A65" s="87" t="s">
        <v>0</v>
      </c>
      <c r="B65" s="62"/>
      <c r="C65" s="87" t="s">
        <v>66</v>
      </c>
      <c r="D65" s="62"/>
      <c r="E65" s="87" t="s">
        <v>67</v>
      </c>
      <c r="F65" s="62"/>
      <c r="G65" s="62"/>
      <c r="H65" s="62"/>
      <c r="I65" s="62"/>
      <c r="J65" s="62"/>
      <c r="K65" s="88" t="s">
        <v>0</v>
      </c>
      <c r="L65" s="62"/>
      <c r="M65" s="88" t="s">
        <v>0</v>
      </c>
      <c r="N65" s="62"/>
      <c r="O65" s="88">
        <v>232.26</v>
      </c>
      <c r="P65" s="62"/>
      <c r="Q65" s="86" t="s">
        <v>0</v>
      </c>
      <c r="R65" s="62"/>
    </row>
    <row r="66" spans="1:18">
      <c r="A66" s="77" t="s">
        <v>0</v>
      </c>
      <c r="B66" s="62"/>
      <c r="C66" s="77" t="s">
        <v>16</v>
      </c>
      <c r="D66" s="62"/>
      <c r="E66" s="62"/>
      <c r="F66" s="62"/>
      <c r="G66" s="62"/>
      <c r="H66" s="62"/>
      <c r="I66" s="62"/>
      <c r="J66" s="62"/>
      <c r="K66" s="78">
        <v>11996</v>
      </c>
      <c r="L66" s="62"/>
      <c r="M66" s="78">
        <v>11996</v>
      </c>
      <c r="N66" s="62"/>
      <c r="O66" s="78">
        <v>0</v>
      </c>
      <c r="P66" s="62"/>
      <c r="Q66" s="79">
        <v>0</v>
      </c>
      <c r="R66" s="62"/>
    </row>
    <row r="67" spans="1:18">
      <c r="A67" s="87" t="s">
        <v>0</v>
      </c>
      <c r="B67" s="62"/>
      <c r="C67" s="87" t="s">
        <v>48</v>
      </c>
      <c r="D67" s="62"/>
      <c r="E67" s="87" t="s">
        <v>49</v>
      </c>
      <c r="F67" s="62"/>
      <c r="G67" s="62"/>
      <c r="H67" s="62"/>
      <c r="I67" s="62"/>
      <c r="J67" s="62"/>
      <c r="K67" s="88">
        <v>11996</v>
      </c>
      <c r="L67" s="62"/>
      <c r="M67" s="88">
        <v>11996</v>
      </c>
      <c r="N67" s="62"/>
      <c r="O67" s="88">
        <v>0</v>
      </c>
      <c r="P67" s="62"/>
      <c r="Q67" s="86">
        <v>0</v>
      </c>
      <c r="R67" s="62"/>
    </row>
    <row r="68" spans="1:18">
      <c r="A68" s="87" t="s">
        <v>0</v>
      </c>
      <c r="B68" s="62"/>
      <c r="C68" s="87" t="s">
        <v>66</v>
      </c>
      <c r="D68" s="62"/>
      <c r="E68" s="87" t="s">
        <v>67</v>
      </c>
      <c r="F68" s="62"/>
      <c r="G68" s="62"/>
      <c r="H68" s="62"/>
      <c r="I68" s="62"/>
      <c r="J68" s="62"/>
      <c r="K68" s="88" t="s">
        <v>0</v>
      </c>
      <c r="L68" s="62"/>
      <c r="M68" s="88" t="s">
        <v>0</v>
      </c>
      <c r="N68" s="62"/>
      <c r="O68" s="88">
        <v>0</v>
      </c>
      <c r="P68" s="62"/>
      <c r="Q68" s="86" t="s">
        <v>0</v>
      </c>
      <c r="R68" s="62"/>
    </row>
    <row r="69" spans="1:18">
      <c r="A69" s="77" t="s">
        <v>0</v>
      </c>
      <c r="B69" s="62"/>
      <c r="C69" s="77" t="s">
        <v>68</v>
      </c>
      <c r="D69" s="62"/>
      <c r="E69" s="62"/>
      <c r="F69" s="62"/>
      <c r="G69" s="62"/>
      <c r="H69" s="62"/>
      <c r="I69" s="62"/>
      <c r="J69" s="62"/>
      <c r="K69" s="78">
        <v>1190</v>
      </c>
      <c r="L69" s="62"/>
      <c r="M69" s="78">
        <v>1190</v>
      </c>
      <c r="N69" s="62"/>
      <c r="O69" s="78">
        <v>0</v>
      </c>
      <c r="P69" s="62"/>
      <c r="Q69" s="79">
        <v>0</v>
      </c>
      <c r="R69" s="62"/>
    </row>
    <row r="70" spans="1:18">
      <c r="A70" s="87" t="s">
        <v>0</v>
      </c>
      <c r="B70" s="62"/>
      <c r="C70" s="87" t="s">
        <v>48</v>
      </c>
      <c r="D70" s="62"/>
      <c r="E70" s="87" t="s">
        <v>49</v>
      </c>
      <c r="F70" s="62"/>
      <c r="G70" s="62"/>
      <c r="H70" s="62"/>
      <c r="I70" s="62"/>
      <c r="J70" s="62"/>
      <c r="K70" s="88">
        <v>1190</v>
      </c>
      <c r="L70" s="62"/>
      <c r="M70" s="88">
        <v>1190</v>
      </c>
      <c r="N70" s="62"/>
      <c r="O70" s="88">
        <v>0</v>
      </c>
      <c r="P70" s="62"/>
      <c r="Q70" s="86">
        <v>0</v>
      </c>
      <c r="R70" s="62"/>
    </row>
    <row r="71" spans="1:18">
      <c r="A71" s="87" t="s">
        <v>0</v>
      </c>
      <c r="B71" s="62"/>
      <c r="C71" s="87" t="s">
        <v>66</v>
      </c>
      <c r="D71" s="62"/>
      <c r="E71" s="87" t="s">
        <v>67</v>
      </c>
      <c r="F71" s="62"/>
      <c r="G71" s="62"/>
      <c r="H71" s="62"/>
      <c r="I71" s="62"/>
      <c r="J71" s="62"/>
      <c r="K71" s="88" t="s">
        <v>0</v>
      </c>
      <c r="L71" s="62"/>
      <c r="M71" s="88" t="s">
        <v>0</v>
      </c>
      <c r="N71" s="62"/>
      <c r="O71" s="88">
        <v>0</v>
      </c>
      <c r="P71" s="62"/>
      <c r="Q71" s="86" t="s">
        <v>0</v>
      </c>
      <c r="R71" s="62"/>
    </row>
    <row r="72" spans="1:18">
      <c r="A72" s="81" t="s">
        <v>4</v>
      </c>
      <c r="B72" s="62"/>
      <c r="C72" s="81" t="s">
        <v>69</v>
      </c>
      <c r="D72" s="62"/>
      <c r="E72" s="81" t="s">
        <v>70</v>
      </c>
      <c r="F72" s="62"/>
      <c r="G72" s="62"/>
      <c r="H72" s="62"/>
      <c r="I72" s="62"/>
      <c r="J72" s="62"/>
      <c r="K72" s="82">
        <v>266864</v>
      </c>
      <c r="L72" s="62"/>
      <c r="M72" s="82">
        <v>274818.01</v>
      </c>
      <c r="N72" s="62"/>
      <c r="O72" s="82">
        <v>112791.71</v>
      </c>
      <c r="P72" s="62"/>
      <c r="Q72" s="83">
        <v>41.04</v>
      </c>
      <c r="R72" s="62"/>
    </row>
    <row r="73" spans="1:18">
      <c r="A73" s="77" t="s">
        <v>0</v>
      </c>
      <c r="B73" s="62"/>
      <c r="C73" s="77" t="s">
        <v>7</v>
      </c>
      <c r="D73" s="62"/>
      <c r="E73" s="62"/>
      <c r="F73" s="62"/>
      <c r="G73" s="62"/>
      <c r="H73" s="62"/>
      <c r="I73" s="62"/>
      <c r="J73" s="62"/>
      <c r="K73" s="78">
        <v>100604</v>
      </c>
      <c r="L73" s="62"/>
      <c r="M73" s="78">
        <v>100604</v>
      </c>
      <c r="N73" s="62"/>
      <c r="O73" s="78">
        <v>58733.24</v>
      </c>
      <c r="P73" s="62"/>
      <c r="Q73" s="79">
        <v>58.38</v>
      </c>
      <c r="R73" s="62"/>
    </row>
    <row r="74" spans="1:18">
      <c r="A74" s="87" t="s">
        <v>0</v>
      </c>
      <c r="B74" s="62"/>
      <c r="C74" s="87" t="s">
        <v>48</v>
      </c>
      <c r="D74" s="62"/>
      <c r="E74" s="87" t="s">
        <v>49</v>
      </c>
      <c r="F74" s="62"/>
      <c r="G74" s="62"/>
      <c r="H74" s="62"/>
      <c r="I74" s="62"/>
      <c r="J74" s="62"/>
      <c r="K74" s="88">
        <v>100272</v>
      </c>
      <c r="L74" s="62"/>
      <c r="M74" s="88">
        <v>100272</v>
      </c>
      <c r="N74" s="62"/>
      <c r="O74" s="88">
        <v>58576.97</v>
      </c>
      <c r="P74" s="62"/>
      <c r="Q74" s="86">
        <v>58.42</v>
      </c>
      <c r="R74" s="62"/>
    </row>
    <row r="75" spans="1:18">
      <c r="A75" s="87" t="s">
        <v>0</v>
      </c>
      <c r="B75" s="62"/>
      <c r="C75" s="87" t="s">
        <v>71</v>
      </c>
      <c r="D75" s="62"/>
      <c r="E75" s="87" t="s">
        <v>72</v>
      </c>
      <c r="F75" s="62"/>
      <c r="G75" s="62"/>
      <c r="H75" s="62"/>
      <c r="I75" s="62"/>
      <c r="J75" s="62"/>
      <c r="K75" s="88" t="s">
        <v>0</v>
      </c>
      <c r="L75" s="62"/>
      <c r="M75" s="88" t="s">
        <v>0</v>
      </c>
      <c r="N75" s="62"/>
      <c r="O75" s="88">
        <v>2408.8200000000002</v>
      </c>
      <c r="P75" s="62"/>
      <c r="Q75" s="86" t="s">
        <v>0</v>
      </c>
      <c r="R75" s="62"/>
    </row>
    <row r="76" spans="1:18">
      <c r="A76" s="87" t="s">
        <v>0</v>
      </c>
      <c r="B76" s="62"/>
      <c r="C76" s="87" t="s">
        <v>73</v>
      </c>
      <c r="D76" s="62"/>
      <c r="E76" s="87" t="s">
        <v>74</v>
      </c>
      <c r="F76" s="62"/>
      <c r="G76" s="62"/>
      <c r="H76" s="62"/>
      <c r="I76" s="62"/>
      <c r="J76" s="62"/>
      <c r="K76" s="88" t="s">
        <v>0</v>
      </c>
      <c r="L76" s="62"/>
      <c r="M76" s="88" t="s">
        <v>0</v>
      </c>
      <c r="N76" s="62"/>
      <c r="O76" s="88">
        <v>928.24</v>
      </c>
      <c r="P76" s="62"/>
      <c r="Q76" s="86" t="s">
        <v>0</v>
      </c>
      <c r="R76" s="62"/>
    </row>
    <row r="77" spans="1:18">
      <c r="A77" s="87" t="s">
        <v>0</v>
      </c>
      <c r="B77" s="62"/>
      <c r="C77" s="87" t="s">
        <v>75</v>
      </c>
      <c r="D77" s="62"/>
      <c r="E77" s="87" t="s">
        <v>76</v>
      </c>
      <c r="F77" s="62"/>
      <c r="G77" s="62"/>
      <c r="H77" s="62"/>
      <c r="I77" s="62"/>
      <c r="J77" s="62"/>
      <c r="K77" s="88" t="s">
        <v>0</v>
      </c>
      <c r="L77" s="62"/>
      <c r="M77" s="88" t="s">
        <v>0</v>
      </c>
      <c r="N77" s="62"/>
      <c r="O77" s="88">
        <v>840.32</v>
      </c>
      <c r="P77" s="62"/>
      <c r="Q77" s="86" t="s">
        <v>0</v>
      </c>
      <c r="R77" s="62"/>
    </row>
    <row r="78" spans="1:18">
      <c r="A78" s="87" t="s">
        <v>0</v>
      </c>
      <c r="B78" s="62"/>
      <c r="C78" s="87" t="s">
        <v>77</v>
      </c>
      <c r="D78" s="62"/>
      <c r="E78" s="87" t="s">
        <v>78</v>
      </c>
      <c r="F78" s="62"/>
      <c r="G78" s="62"/>
      <c r="H78" s="62"/>
      <c r="I78" s="62"/>
      <c r="J78" s="62"/>
      <c r="K78" s="88" t="s">
        <v>0</v>
      </c>
      <c r="L78" s="62"/>
      <c r="M78" s="88" t="s">
        <v>0</v>
      </c>
      <c r="N78" s="62"/>
      <c r="O78" s="88">
        <v>4385.08</v>
      </c>
      <c r="P78" s="62"/>
      <c r="Q78" s="86" t="s">
        <v>0</v>
      </c>
      <c r="R78" s="62"/>
    </row>
    <row r="79" spans="1:18">
      <c r="A79" s="87" t="s">
        <v>0</v>
      </c>
      <c r="B79" s="62"/>
      <c r="C79" s="87" t="s">
        <v>79</v>
      </c>
      <c r="D79" s="62"/>
      <c r="E79" s="87" t="s">
        <v>80</v>
      </c>
      <c r="F79" s="62"/>
      <c r="G79" s="62"/>
      <c r="H79" s="62"/>
      <c r="I79" s="62"/>
      <c r="J79" s="62"/>
      <c r="K79" s="88" t="s">
        <v>0</v>
      </c>
      <c r="L79" s="62"/>
      <c r="M79" s="88" t="s">
        <v>0</v>
      </c>
      <c r="N79" s="62"/>
      <c r="O79" s="88">
        <v>33.33</v>
      </c>
      <c r="P79" s="62"/>
      <c r="Q79" s="86" t="s">
        <v>0</v>
      </c>
      <c r="R79" s="62"/>
    </row>
    <row r="80" spans="1:18">
      <c r="A80" s="87" t="s">
        <v>0</v>
      </c>
      <c r="B80" s="62"/>
      <c r="C80" s="87" t="s">
        <v>81</v>
      </c>
      <c r="D80" s="62"/>
      <c r="E80" s="87" t="s">
        <v>82</v>
      </c>
      <c r="F80" s="62"/>
      <c r="G80" s="62"/>
      <c r="H80" s="62"/>
      <c r="I80" s="62"/>
      <c r="J80" s="62"/>
      <c r="K80" s="88" t="s">
        <v>0</v>
      </c>
      <c r="L80" s="62"/>
      <c r="M80" s="88" t="s">
        <v>0</v>
      </c>
      <c r="N80" s="62"/>
      <c r="O80" s="88">
        <v>18036.400000000001</v>
      </c>
      <c r="P80" s="62"/>
      <c r="Q80" s="86" t="s">
        <v>0</v>
      </c>
      <c r="R80" s="62"/>
    </row>
    <row r="81" spans="1:18">
      <c r="A81" s="87" t="s">
        <v>0</v>
      </c>
      <c r="B81" s="62"/>
      <c r="C81" s="87" t="s">
        <v>83</v>
      </c>
      <c r="D81" s="62"/>
      <c r="E81" s="87" t="s">
        <v>84</v>
      </c>
      <c r="F81" s="62"/>
      <c r="G81" s="62"/>
      <c r="H81" s="62"/>
      <c r="I81" s="62"/>
      <c r="J81" s="62"/>
      <c r="K81" s="88" t="s">
        <v>0</v>
      </c>
      <c r="L81" s="62"/>
      <c r="M81" s="88" t="s">
        <v>0</v>
      </c>
      <c r="N81" s="62"/>
      <c r="O81" s="88">
        <v>717.04</v>
      </c>
      <c r="P81" s="62"/>
      <c r="Q81" s="86" t="s">
        <v>0</v>
      </c>
      <c r="R81" s="62"/>
    </row>
    <row r="82" spans="1:18">
      <c r="A82" s="87" t="s">
        <v>0</v>
      </c>
      <c r="B82" s="62"/>
      <c r="C82" s="87" t="s">
        <v>85</v>
      </c>
      <c r="D82" s="62"/>
      <c r="E82" s="87" t="s">
        <v>86</v>
      </c>
      <c r="F82" s="62"/>
      <c r="G82" s="62"/>
      <c r="H82" s="62"/>
      <c r="I82" s="62"/>
      <c r="J82" s="62"/>
      <c r="K82" s="88" t="s">
        <v>0</v>
      </c>
      <c r="L82" s="62"/>
      <c r="M82" s="88" t="s">
        <v>0</v>
      </c>
      <c r="N82" s="62"/>
      <c r="O82" s="88">
        <v>0</v>
      </c>
      <c r="P82" s="62"/>
      <c r="Q82" s="86" t="s">
        <v>0</v>
      </c>
      <c r="R82" s="62"/>
    </row>
    <row r="83" spans="1:18">
      <c r="A83" s="87" t="s">
        <v>0</v>
      </c>
      <c r="B83" s="62"/>
      <c r="C83" s="87" t="s">
        <v>87</v>
      </c>
      <c r="D83" s="62"/>
      <c r="E83" s="87" t="s">
        <v>88</v>
      </c>
      <c r="F83" s="62"/>
      <c r="G83" s="62"/>
      <c r="H83" s="62"/>
      <c r="I83" s="62"/>
      <c r="J83" s="62"/>
      <c r="K83" s="88" t="s">
        <v>0</v>
      </c>
      <c r="L83" s="62"/>
      <c r="M83" s="88" t="s">
        <v>0</v>
      </c>
      <c r="N83" s="62"/>
      <c r="O83" s="88">
        <v>19665.98</v>
      </c>
      <c r="P83" s="62"/>
      <c r="Q83" s="86" t="s">
        <v>0</v>
      </c>
      <c r="R83" s="62"/>
    </row>
    <row r="84" spans="1:18">
      <c r="A84" s="87" t="s">
        <v>0</v>
      </c>
      <c r="B84" s="62"/>
      <c r="C84" s="87" t="s">
        <v>89</v>
      </c>
      <c r="D84" s="62"/>
      <c r="E84" s="87" t="s">
        <v>90</v>
      </c>
      <c r="F84" s="62"/>
      <c r="G84" s="62"/>
      <c r="H84" s="62"/>
      <c r="I84" s="62"/>
      <c r="J84" s="62"/>
      <c r="K84" s="88" t="s">
        <v>0</v>
      </c>
      <c r="L84" s="62"/>
      <c r="M84" s="88" t="s">
        <v>0</v>
      </c>
      <c r="N84" s="62"/>
      <c r="O84" s="88">
        <v>127.44</v>
      </c>
      <c r="P84" s="62"/>
      <c r="Q84" s="86" t="s">
        <v>0</v>
      </c>
      <c r="R84" s="62"/>
    </row>
    <row r="85" spans="1:18">
      <c r="A85" s="87" t="s">
        <v>0</v>
      </c>
      <c r="B85" s="62"/>
      <c r="C85" s="87" t="s">
        <v>91</v>
      </c>
      <c r="D85" s="62"/>
      <c r="E85" s="87" t="s">
        <v>92</v>
      </c>
      <c r="F85" s="62"/>
      <c r="G85" s="62"/>
      <c r="H85" s="62"/>
      <c r="I85" s="62"/>
      <c r="J85" s="62"/>
      <c r="K85" s="88" t="s">
        <v>0</v>
      </c>
      <c r="L85" s="62"/>
      <c r="M85" s="88" t="s">
        <v>0</v>
      </c>
      <c r="N85" s="62"/>
      <c r="O85" s="88">
        <v>4425.1000000000004</v>
      </c>
      <c r="P85" s="62"/>
      <c r="Q85" s="86" t="s">
        <v>0</v>
      </c>
      <c r="R85" s="62"/>
    </row>
    <row r="86" spans="1:18">
      <c r="A86" s="87" t="s">
        <v>0</v>
      </c>
      <c r="B86" s="62"/>
      <c r="C86" s="87" t="s">
        <v>93</v>
      </c>
      <c r="D86" s="62"/>
      <c r="E86" s="87" t="s">
        <v>94</v>
      </c>
      <c r="F86" s="62"/>
      <c r="G86" s="62"/>
      <c r="H86" s="62"/>
      <c r="I86" s="62"/>
      <c r="J86" s="62"/>
      <c r="K86" s="88" t="s">
        <v>0</v>
      </c>
      <c r="L86" s="62"/>
      <c r="M86" s="88" t="s">
        <v>0</v>
      </c>
      <c r="N86" s="62"/>
      <c r="O86" s="88">
        <v>2435.73</v>
      </c>
      <c r="P86" s="62"/>
      <c r="Q86" s="86" t="s">
        <v>0</v>
      </c>
      <c r="R86" s="62"/>
    </row>
    <row r="87" spans="1:18">
      <c r="A87" s="87" t="s">
        <v>0</v>
      </c>
      <c r="B87" s="62"/>
      <c r="C87" s="87" t="s">
        <v>52</v>
      </c>
      <c r="D87" s="62"/>
      <c r="E87" s="87" t="s">
        <v>53</v>
      </c>
      <c r="F87" s="62"/>
      <c r="G87" s="62"/>
      <c r="H87" s="62"/>
      <c r="I87" s="62"/>
      <c r="J87" s="62"/>
      <c r="K87" s="88" t="s">
        <v>0</v>
      </c>
      <c r="L87" s="62"/>
      <c r="M87" s="88" t="s">
        <v>0</v>
      </c>
      <c r="N87" s="62"/>
      <c r="O87" s="88">
        <v>1425.44</v>
      </c>
      <c r="P87" s="62"/>
      <c r="Q87" s="86" t="s">
        <v>0</v>
      </c>
      <c r="R87" s="62"/>
    </row>
    <row r="88" spans="1:18">
      <c r="A88" s="87" t="s">
        <v>0</v>
      </c>
      <c r="B88" s="62"/>
      <c r="C88" s="87" t="s">
        <v>95</v>
      </c>
      <c r="D88" s="62"/>
      <c r="E88" s="87" t="s">
        <v>96</v>
      </c>
      <c r="F88" s="62"/>
      <c r="G88" s="62"/>
      <c r="H88" s="62"/>
      <c r="I88" s="62"/>
      <c r="J88" s="62"/>
      <c r="K88" s="88" t="s">
        <v>0</v>
      </c>
      <c r="L88" s="62"/>
      <c r="M88" s="88" t="s">
        <v>0</v>
      </c>
      <c r="N88" s="62"/>
      <c r="O88" s="88">
        <v>1952.08</v>
      </c>
      <c r="P88" s="62"/>
      <c r="Q88" s="86" t="s">
        <v>0</v>
      </c>
      <c r="R88" s="62"/>
    </row>
    <row r="89" spans="1:18">
      <c r="A89" s="87" t="s">
        <v>0</v>
      </c>
      <c r="B89" s="62"/>
      <c r="C89" s="87" t="s">
        <v>97</v>
      </c>
      <c r="D89" s="62"/>
      <c r="E89" s="87" t="s">
        <v>98</v>
      </c>
      <c r="F89" s="62"/>
      <c r="G89" s="62"/>
      <c r="H89" s="62"/>
      <c r="I89" s="62"/>
      <c r="J89" s="62"/>
      <c r="K89" s="88" t="s">
        <v>0</v>
      </c>
      <c r="L89" s="62"/>
      <c r="M89" s="88" t="s">
        <v>0</v>
      </c>
      <c r="N89" s="62"/>
      <c r="O89" s="88">
        <v>512.67999999999995</v>
      </c>
      <c r="P89" s="62"/>
      <c r="Q89" s="86" t="s">
        <v>0</v>
      </c>
      <c r="R89" s="62"/>
    </row>
    <row r="90" spans="1:18">
      <c r="A90" s="87" t="s">
        <v>0</v>
      </c>
      <c r="B90" s="62"/>
      <c r="C90" s="87" t="s">
        <v>99</v>
      </c>
      <c r="D90" s="62"/>
      <c r="E90" s="87" t="s">
        <v>100</v>
      </c>
      <c r="F90" s="62"/>
      <c r="G90" s="62"/>
      <c r="H90" s="62"/>
      <c r="I90" s="62"/>
      <c r="J90" s="62"/>
      <c r="K90" s="88" t="s">
        <v>0</v>
      </c>
      <c r="L90" s="62"/>
      <c r="M90" s="88" t="s">
        <v>0</v>
      </c>
      <c r="N90" s="62"/>
      <c r="O90" s="88">
        <v>0</v>
      </c>
      <c r="P90" s="62"/>
      <c r="Q90" s="86" t="s">
        <v>0</v>
      </c>
      <c r="R90" s="62"/>
    </row>
    <row r="91" spans="1:18">
      <c r="A91" s="87" t="s">
        <v>0</v>
      </c>
      <c r="B91" s="62"/>
      <c r="C91" s="87" t="s">
        <v>101</v>
      </c>
      <c r="D91" s="62"/>
      <c r="E91" s="87" t="s">
        <v>102</v>
      </c>
      <c r="F91" s="62"/>
      <c r="G91" s="62"/>
      <c r="H91" s="62"/>
      <c r="I91" s="62"/>
      <c r="J91" s="62"/>
      <c r="K91" s="88" t="s">
        <v>0</v>
      </c>
      <c r="L91" s="62"/>
      <c r="M91" s="88" t="s">
        <v>0</v>
      </c>
      <c r="N91" s="62"/>
      <c r="O91" s="88">
        <v>0</v>
      </c>
      <c r="P91" s="62"/>
      <c r="Q91" s="86" t="s">
        <v>0</v>
      </c>
      <c r="R91" s="62"/>
    </row>
    <row r="92" spans="1:18">
      <c r="A92" s="87" t="s">
        <v>0</v>
      </c>
      <c r="B92" s="62"/>
      <c r="C92" s="87" t="s">
        <v>103</v>
      </c>
      <c r="D92" s="62"/>
      <c r="E92" s="87" t="s">
        <v>104</v>
      </c>
      <c r="F92" s="62"/>
      <c r="G92" s="62"/>
      <c r="H92" s="62"/>
      <c r="I92" s="62"/>
      <c r="J92" s="62"/>
      <c r="K92" s="88" t="s">
        <v>0</v>
      </c>
      <c r="L92" s="62"/>
      <c r="M92" s="88" t="s">
        <v>0</v>
      </c>
      <c r="N92" s="62"/>
      <c r="O92" s="88">
        <v>144.71</v>
      </c>
      <c r="P92" s="62"/>
      <c r="Q92" s="86" t="s">
        <v>0</v>
      </c>
      <c r="R92" s="62"/>
    </row>
    <row r="93" spans="1:18">
      <c r="A93" s="87" t="s">
        <v>0</v>
      </c>
      <c r="B93" s="62"/>
      <c r="C93" s="87" t="s">
        <v>105</v>
      </c>
      <c r="D93" s="62"/>
      <c r="E93" s="87" t="s">
        <v>106</v>
      </c>
      <c r="F93" s="62"/>
      <c r="G93" s="62"/>
      <c r="H93" s="62"/>
      <c r="I93" s="62"/>
      <c r="J93" s="62"/>
      <c r="K93" s="88" t="s">
        <v>0</v>
      </c>
      <c r="L93" s="62"/>
      <c r="M93" s="88" t="s">
        <v>0</v>
      </c>
      <c r="N93" s="62"/>
      <c r="O93" s="88">
        <v>53.09</v>
      </c>
      <c r="P93" s="62"/>
      <c r="Q93" s="86" t="s">
        <v>0</v>
      </c>
      <c r="R93" s="62"/>
    </row>
    <row r="94" spans="1:18">
      <c r="A94" s="87" t="s">
        <v>0</v>
      </c>
      <c r="B94" s="62"/>
      <c r="C94" s="87" t="s">
        <v>54</v>
      </c>
      <c r="D94" s="62"/>
      <c r="E94" s="87" t="s">
        <v>55</v>
      </c>
      <c r="F94" s="62"/>
      <c r="G94" s="62"/>
      <c r="H94" s="62"/>
      <c r="I94" s="62"/>
      <c r="J94" s="62"/>
      <c r="K94" s="88" t="s">
        <v>0</v>
      </c>
      <c r="L94" s="62"/>
      <c r="M94" s="88" t="s">
        <v>0</v>
      </c>
      <c r="N94" s="62"/>
      <c r="O94" s="88">
        <v>19.91</v>
      </c>
      <c r="P94" s="62"/>
      <c r="Q94" s="86" t="s">
        <v>0</v>
      </c>
      <c r="R94" s="62"/>
    </row>
    <row r="95" spans="1:18">
      <c r="A95" s="87" t="s">
        <v>0</v>
      </c>
      <c r="B95" s="62"/>
      <c r="C95" s="87" t="s">
        <v>107</v>
      </c>
      <c r="D95" s="62"/>
      <c r="E95" s="87" t="s">
        <v>108</v>
      </c>
      <c r="F95" s="62"/>
      <c r="G95" s="62"/>
      <c r="H95" s="62"/>
      <c r="I95" s="62"/>
      <c r="J95" s="62"/>
      <c r="K95" s="88" t="s">
        <v>0</v>
      </c>
      <c r="L95" s="62"/>
      <c r="M95" s="88" t="s">
        <v>0</v>
      </c>
      <c r="N95" s="62"/>
      <c r="O95" s="88">
        <v>465.58</v>
      </c>
      <c r="P95" s="62"/>
      <c r="Q95" s="86" t="s">
        <v>0</v>
      </c>
      <c r="R95" s="62"/>
    </row>
    <row r="96" spans="1:18">
      <c r="A96" s="87" t="s">
        <v>0</v>
      </c>
      <c r="B96" s="62"/>
      <c r="C96" s="87" t="s">
        <v>58</v>
      </c>
      <c r="D96" s="62"/>
      <c r="E96" s="87" t="s">
        <v>59</v>
      </c>
      <c r="F96" s="62"/>
      <c r="G96" s="62"/>
      <c r="H96" s="62"/>
      <c r="I96" s="62"/>
      <c r="J96" s="62"/>
      <c r="K96" s="88">
        <v>332</v>
      </c>
      <c r="L96" s="62"/>
      <c r="M96" s="88">
        <v>332</v>
      </c>
      <c r="N96" s="62"/>
      <c r="O96" s="88">
        <v>156.27000000000001</v>
      </c>
      <c r="P96" s="62"/>
      <c r="Q96" s="86">
        <v>47.07</v>
      </c>
      <c r="R96" s="62"/>
    </row>
    <row r="97" spans="1:18">
      <c r="A97" s="87" t="s">
        <v>0</v>
      </c>
      <c r="B97" s="62"/>
      <c r="C97" s="87" t="s">
        <v>109</v>
      </c>
      <c r="D97" s="62"/>
      <c r="E97" s="87" t="s">
        <v>110</v>
      </c>
      <c r="F97" s="62"/>
      <c r="G97" s="62"/>
      <c r="H97" s="62"/>
      <c r="I97" s="62"/>
      <c r="J97" s="62"/>
      <c r="K97" s="88" t="s">
        <v>0</v>
      </c>
      <c r="L97" s="62"/>
      <c r="M97" s="88" t="s">
        <v>0</v>
      </c>
      <c r="N97" s="62"/>
      <c r="O97" s="88">
        <v>156.27000000000001</v>
      </c>
      <c r="P97" s="62"/>
      <c r="Q97" s="86" t="s">
        <v>0</v>
      </c>
      <c r="R97" s="62"/>
    </row>
    <row r="98" spans="1:18">
      <c r="A98" s="77" t="s">
        <v>0</v>
      </c>
      <c r="B98" s="62"/>
      <c r="C98" s="77" t="s">
        <v>16</v>
      </c>
      <c r="D98" s="62"/>
      <c r="E98" s="62"/>
      <c r="F98" s="62"/>
      <c r="G98" s="62"/>
      <c r="H98" s="62"/>
      <c r="I98" s="62"/>
      <c r="J98" s="62"/>
      <c r="K98" s="78">
        <v>150</v>
      </c>
      <c r="L98" s="62"/>
      <c r="M98" s="78">
        <v>4655</v>
      </c>
      <c r="N98" s="62"/>
      <c r="O98" s="78">
        <v>1054.8800000000001</v>
      </c>
      <c r="P98" s="62"/>
      <c r="Q98" s="79">
        <v>22.66</v>
      </c>
      <c r="R98" s="62"/>
    </row>
    <row r="99" spans="1:18">
      <c r="A99" s="87" t="s">
        <v>0</v>
      </c>
      <c r="B99" s="62"/>
      <c r="C99" s="87" t="s">
        <v>48</v>
      </c>
      <c r="D99" s="62"/>
      <c r="E99" s="87" t="s">
        <v>49</v>
      </c>
      <c r="F99" s="62"/>
      <c r="G99" s="62"/>
      <c r="H99" s="62"/>
      <c r="I99" s="62"/>
      <c r="J99" s="62"/>
      <c r="K99" s="88">
        <v>135</v>
      </c>
      <c r="L99" s="62"/>
      <c r="M99" s="88">
        <v>4635</v>
      </c>
      <c r="N99" s="62"/>
      <c r="O99" s="88">
        <v>1054.22</v>
      </c>
      <c r="P99" s="62"/>
      <c r="Q99" s="86">
        <v>22.74</v>
      </c>
      <c r="R99" s="62"/>
    </row>
    <row r="100" spans="1:18">
      <c r="A100" s="87" t="s">
        <v>0</v>
      </c>
      <c r="B100" s="62"/>
      <c r="C100" s="87" t="s">
        <v>77</v>
      </c>
      <c r="D100" s="62"/>
      <c r="E100" s="87" t="s">
        <v>78</v>
      </c>
      <c r="F100" s="62"/>
      <c r="G100" s="62"/>
      <c r="H100" s="62"/>
      <c r="I100" s="62"/>
      <c r="J100" s="62"/>
      <c r="K100" s="88" t="s">
        <v>0</v>
      </c>
      <c r="L100" s="62"/>
      <c r="M100" s="88" t="s">
        <v>0</v>
      </c>
      <c r="N100" s="62"/>
      <c r="O100" s="88">
        <v>825.65</v>
      </c>
      <c r="P100" s="62"/>
      <c r="Q100" s="86" t="s">
        <v>0</v>
      </c>
      <c r="R100" s="62"/>
    </row>
    <row r="101" spans="1:18">
      <c r="A101" s="87" t="s">
        <v>0</v>
      </c>
      <c r="B101" s="62"/>
      <c r="C101" s="87" t="s">
        <v>79</v>
      </c>
      <c r="D101" s="62"/>
      <c r="E101" s="87" t="s">
        <v>80</v>
      </c>
      <c r="F101" s="62"/>
      <c r="G101" s="62"/>
      <c r="H101" s="62"/>
      <c r="I101" s="62"/>
      <c r="J101" s="62"/>
      <c r="K101" s="88" t="s">
        <v>0</v>
      </c>
      <c r="L101" s="62"/>
      <c r="M101" s="88" t="s">
        <v>0</v>
      </c>
      <c r="N101" s="62"/>
      <c r="O101" s="88">
        <v>193.87</v>
      </c>
      <c r="P101" s="62"/>
      <c r="Q101" s="86" t="s">
        <v>0</v>
      </c>
      <c r="R101" s="62"/>
    </row>
    <row r="102" spans="1:18">
      <c r="A102" s="87" t="s">
        <v>0</v>
      </c>
      <c r="B102" s="62"/>
      <c r="C102" s="87" t="s">
        <v>83</v>
      </c>
      <c r="D102" s="62"/>
      <c r="E102" s="87" t="s">
        <v>84</v>
      </c>
      <c r="F102" s="62"/>
      <c r="G102" s="62"/>
      <c r="H102" s="62"/>
      <c r="I102" s="62"/>
      <c r="J102" s="62"/>
      <c r="K102" s="88" t="s">
        <v>0</v>
      </c>
      <c r="L102" s="62"/>
      <c r="M102" s="88" t="s">
        <v>0</v>
      </c>
      <c r="N102" s="62"/>
      <c r="O102" s="88">
        <v>0</v>
      </c>
      <c r="P102" s="62"/>
      <c r="Q102" s="86" t="s">
        <v>0</v>
      </c>
      <c r="R102" s="62"/>
    </row>
    <row r="103" spans="1:18">
      <c r="A103" s="87" t="s">
        <v>0</v>
      </c>
      <c r="B103" s="62"/>
      <c r="C103" s="87" t="s">
        <v>105</v>
      </c>
      <c r="D103" s="62"/>
      <c r="E103" s="87" t="s">
        <v>106</v>
      </c>
      <c r="F103" s="62"/>
      <c r="G103" s="62"/>
      <c r="H103" s="62"/>
      <c r="I103" s="62"/>
      <c r="J103" s="62"/>
      <c r="K103" s="88" t="s">
        <v>0</v>
      </c>
      <c r="L103" s="62"/>
      <c r="M103" s="88" t="s">
        <v>0</v>
      </c>
      <c r="N103" s="62"/>
      <c r="O103" s="88">
        <v>13.27</v>
      </c>
      <c r="P103" s="62"/>
      <c r="Q103" s="86" t="s">
        <v>0</v>
      </c>
      <c r="R103" s="62"/>
    </row>
    <row r="104" spans="1:18">
      <c r="A104" s="87" t="s">
        <v>0</v>
      </c>
      <c r="B104" s="62"/>
      <c r="C104" s="87" t="s">
        <v>107</v>
      </c>
      <c r="D104" s="62"/>
      <c r="E104" s="87" t="s">
        <v>108</v>
      </c>
      <c r="F104" s="62"/>
      <c r="G104" s="62"/>
      <c r="H104" s="62"/>
      <c r="I104" s="62"/>
      <c r="J104" s="62"/>
      <c r="K104" s="88" t="s">
        <v>0</v>
      </c>
      <c r="L104" s="62"/>
      <c r="M104" s="88" t="s">
        <v>0</v>
      </c>
      <c r="N104" s="62"/>
      <c r="O104" s="88">
        <v>21.43</v>
      </c>
      <c r="P104" s="62"/>
      <c r="Q104" s="86" t="s">
        <v>0</v>
      </c>
      <c r="R104" s="62"/>
    </row>
    <row r="105" spans="1:18">
      <c r="A105" s="87" t="s">
        <v>0</v>
      </c>
      <c r="B105" s="62"/>
      <c r="C105" s="87" t="s">
        <v>111</v>
      </c>
      <c r="D105" s="62"/>
      <c r="E105" s="87" t="s">
        <v>112</v>
      </c>
      <c r="F105" s="62"/>
      <c r="G105" s="62"/>
      <c r="H105" s="62"/>
      <c r="I105" s="62"/>
      <c r="J105" s="62"/>
      <c r="K105" s="88">
        <v>15</v>
      </c>
      <c r="L105" s="62"/>
      <c r="M105" s="88">
        <v>15</v>
      </c>
      <c r="N105" s="62"/>
      <c r="O105" s="88">
        <v>0</v>
      </c>
      <c r="P105" s="62"/>
      <c r="Q105" s="86">
        <v>0</v>
      </c>
      <c r="R105" s="62"/>
    </row>
    <row r="106" spans="1:18">
      <c r="A106" s="87" t="s">
        <v>0</v>
      </c>
      <c r="B106" s="62"/>
      <c r="C106" s="87" t="s">
        <v>113</v>
      </c>
      <c r="D106" s="62"/>
      <c r="E106" s="87" t="s">
        <v>114</v>
      </c>
      <c r="F106" s="62"/>
      <c r="G106" s="62"/>
      <c r="H106" s="62"/>
      <c r="I106" s="62"/>
      <c r="J106" s="62"/>
      <c r="K106" s="88" t="s">
        <v>0</v>
      </c>
      <c r="L106" s="62"/>
      <c r="M106" s="88" t="s">
        <v>0</v>
      </c>
      <c r="N106" s="62"/>
      <c r="O106" s="88">
        <v>0</v>
      </c>
      <c r="P106" s="62"/>
      <c r="Q106" s="86" t="s">
        <v>0</v>
      </c>
      <c r="R106" s="62"/>
    </row>
    <row r="107" spans="1:18">
      <c r="A107" s="87" t="s">
        <v>0</v>
      </c>
      <c r="B107" s="62"/>
      <c r="C107" s="87" t="s">
        <v>115</v>
      </c>
      <c r="D107" s="62"/>
      <c r="E107" s="87" t="s">
        <v>116</v>
      </c>
      <c r="F107" s="62"/>
      <c r="G107" s="62"/>
      <c r="H107" s="62"/>
      <c r="I107" s="62"/>
      <c r="J107" s="62"/>
      <c r="K107" s="88" t="s">
        <v>0</v>
      </c>
      <c r="L107" s="62"/>
      <c r="M107" s="88">
        <v>5</v>
      </c>
      <c r="N107" s="62"/>
      <c r="O107" s="88">
        <v>0.66</v>
      </c>
      <c r="P107" s="62"/>
      <c r="Q107" s="86">
        <v>13.2</v>
      </c>
      <c r="R107" s="62"/>
    </row>
    <row r="108" spans="1:18">
      <c r="A108" s="87" t="s">
        <v>0</v>
      </c>
      <c r="B108" s="62"/>
      <c r="C108" s="87" t="s">
        <v>117</v>
      </c>
      <c r="D108" s="62"/>
      <c r="E108" s="87" t="s">
        <v>118</v>
      </c>
      <c r="F108" s="62"/>
      <c r="G108" s="62"/>
      <c r="H108" s="62"/>
      <c r="I108" s="62"/>
      <c r="J108" s="62"/>
      <c r="K108" s="88" t="s">
        <v>0</v>
      </c>
      <c r="L108" s="62"/>
      <c r="M108" s="88" t="s">
        <v>0</v>
      </c>
      <c r="N108" s="62"/>
      <c r="O108" s="88">
        <v>0.66</v>
      </c>
      <c r="P108" s="62"/>
      <c r="Q108" s="86" t="s">
        <v>0</v>
      </c>
      <c r="R108" s="62"/>
    </row>
    <row r="109" spans="1:18">
      <c r="A109" s="77" t="s">
        <v>0</v>
      </c>
      <c r="B109" s="62"/>
      <c r="C109" s="77" t="s">
        <v>27</v>
      </c>
      <c r="D109" s="62"/>
      <c r="E109" s="62"/>
      <c r="F109" s="62"/>
      <c r="G109" s="62"/>
      <c r="H109" s="62"/>
      <c r="I109" s="62"/>
      <c r="J109" s="62"/>
      <c r="K109" s="78">
        <v>163910</v>
      </c>
      <c r="L109" s="62"/>
      <c r="M109" s="78">
        <v>165759.01</v>
      </c>
      <c r="N109" s="62"/>
      <c r="O109" s="78">
        <v>52260.19</v>
      </c>
      <c r="P109" s="62"/>
      <c r="Q109" s="79">
        <v>31.53</v>
      </c>
      <c r="R109" s="62"/>
    </row>
    <row r="110" spans="1:18">
      <c r="A110" s="87" t="s">
        <v>0</v>
      </c>
      <c r="B110" s="62"/>
      <c r="C110" s="87" t="s">
        <v>48</v>
      </c>
      <c r="D110" s="62"/>
      <c r="E110" s="87" t="s">
        <v>49</v>
      </c>
      <c r="F110" s="62"/>
      <c r="G110" s="62"/>
      <c r="H110" s="62"/>
      <c r="I110" s="62"/>
      <c r="J110" s="62"/>
      <c r="K110" s="88">
        <v>32460</v>
      </c>
      <c r="L110" s="62"/>
      <c r="M110" s="88">
        <v>33258.39</v>
      </c>
      <c r="N110" s="62"/>
      <c r="O110" s="88">
        <v>3123.18</v>
      </c>
      <c r="P110" s="62"/>
      <c r="Q110" s="86">
        <v>9.39</v>
      </c>
      <c r="R110" s="62"/>
    </row>
    <row r="111" spans="1:18">
      <c r="A111" s="87" t="s">
        <v>0</v>
      </c>
      <c r="B111" s="62"/>
      <c r="C111" s="87" t="s">
        <v>71</v>
      </c>
      <c r="D111" s="62"/>
      <c r="E111" s="87" t="s">
        <v>72</v>
      </c>
      <c r="F111" s="62"/>
      <c r="G111" s="62"/>
      <c r="H111" s="62"/>
      <c r="I111" s="62"/>
      <c r="J111" s="62"/>
      <c r="K111" s="88" t="s">
        <v>0</v>
      </c>
      <c r="L111" s="62"/>
      <c r="M111" s="88" t="s">
        <v>0</v>
      </c>
      <c r="N111" s="62"/>
      <c r="O111" s="88">
        <v>2448</v>
      </c>
      <c r="P111" s="62"/>
      <c r="Q111" s="86" t="s">
        <v>0</v>
      </c>
      <c r="R111" s="62"/>
    </row>
    <row r="112" spans="1:18">
      <c r="A112" s="87" t="s">
        <v>0</v>
      </c>
      <c r="B112" s="62"/>
      <c r="C112" s="87" t="s">
        <v>73</v>
      </c>
      <c r="D112" s="62"/>
      <c r="E112" s="87" t="s">
        <v>74</v>
      </c>
      <c r="F112" s="62"/>
      <c r="G112" s="62"/>
      <c r="H112" s="62"/>
      <c r="I112" s="62"/>
      <c r="J112" s="62"/>
      <c r="K112" s="88" t="s">
        <v>0</v>
      </c>
      <c r="L112" s="62"/>
      <c r="M112" s="88" t="s">
        <v>0</v>
      </c>
      <c r="N112" s="62"/>
      <c r="O112" s="88">
        <v>0</v>
      </c>
      <c r="P112" s="62"/>
      <c r="Q112" s="86" t="s">
        <v>0</v>
      </c>
      <c r="R112" s="62"/>
    </row>
    <row r="113" spans="1:18">
      <c r="A113" s="87" t="s">
        <v>0</v>
      </c>
      <c r="B113" s="62"/>
      <c r="C113" s="87" t="s">
        <v>77</v>
      </c>
      <c r="D113" s="62"/>
      <c r="E113" s="87" t="s">
        <v>78</v>
      </c>
      <c r="F113" s="62"/>
      <c r="G113" s="62"/>
      <c r="H113" s="62"/>
      <c r="I113" s="62"/>
      <c r="J113" s="62"/>
      <c r="K113" s="88" t="s">
        <v>0</v>
      </c>
      <c r="L113" s="62"/>
      <c r="M113" s="88" t="s">
        <v>0</v>
      </c>
      <c r="N113" s="62"/>
      <c r="O113" s="88">
        <v>367.36</v>
      </c>
      <c r="P113" s="62"/>
      <c r="Q113" s="86" t="s">
        <v>0</v>
      </c>
      <c r="R113" s="62"/>
    </row>
    <row r="114" spans="1:18">
      <c r="A114" s="87" t="s">
        <v>0</v>
      </c>
      <c r="B114" s="62"/>
      <c r="C114" s="87" t="s">
        <v>79</v>
      </c>
      <c r="D114" s="62"/>
      <c r="E114" s="87" t="s">
        <v>80</v>
      </c>
      <c r="F114" s="62"/>
      <c r="G114" s="62"/>
      <c r="H114" s="62"/>
      <c r="I114" s="62"/>
      <c r="J114" s="62"/>
      <c r="K114" s="88" t="s">
        <v>0</v>
      </c>
      <c r="L114" s="62"/>
      <c r="M114" s="88" t="s">
        <v>0</v>
      </c>
      <c r="N114" s="62"/>
      <c r="O114" s="88">
        <v>219.56</v>
      </c>
      <c r="P114" s="62"/>
      <c r="Q114" s="86" t="s">
        <v>0</v>
      </c>
      <c r="R114" s="62"/>
    </row>
    <row r="115" spans="1:18">
      <c r="A115" s="87" t="s">
        <v>0</v>
      </c>
      <c r="B115" s="62"/>
      <c r="C115" s="87" t="s">
        <v>83</v>
      </c>
      <c r="D115" s="62"/>
      <c r="E115" s="87" t="s">
        <v>84</v>
      </c>
      <c r="F115" s="62"/>
      <c r="G115" s="62"/>
      <c r="H115" s="62"/>
      <c r="I115" s="62"/>
      <c r="J115" s="62"/>
      <c r="K115" s="88" t="s">
        <v>0</v>
      </c>
      <c r="L115" s="62"/>
      <c r="M115" s="88" t="s">
        <v>0</v>
      </c>
      <c r="N115" s="62"/>
      <c r="O115" s="88">
        <v>88.26</v>
      </c>
      <c r="P115" s="62"/>
      <c r="Q115" s="86" t="s">
        <v>0</v>
      </c>
      <c r="R115" s="62"/>
    </row>
    <row r="116" spans="1:18">
      <c r="A116" s="87" t="s">
        <v>0</v>
      </c>
      <c r="B116" s="62"/>
      <c r="C116" s="87" t="s">
        <v>93</v>
      </c>
      <c r="D116" s="62"/>
      <c r="E116" s="87" t="s">
        <v>94</v>
      </c>
      <c r="F116" s="62"/>
      <c r="G116" s="62"/>
      <c r="H116" s="62"/>
      <c r="I116" s="62"/>
      <c r="J116" s="62"/>
      <c r="K116" s="88" t="s">
        <v>0</v>
      </c>
      <c r="L116" s="62"/>
      <c r="M116" s="88" t="s">
        <v>0</v>
      </c>
      <c r="N116" s="62"/>
      <c r="O116" s="88">
        <v>0</v>
      </c>
      <c r="P116" s="62"/>
      <c r="Q116" s="86" t="s">
        <v>0</v>
      </c>
      <c r="R116" s="62"/>
    </row>
    <row r="117" spans="1:18">
      <c r="A117" s="87" t="s">
        <v>0</v>
      </c>
      <c r="B117" s="62"/>
      <c r="C117" s="87" t="s">
        <v>52</v>
      </c>
      <c r="D117" s="62"/>
      <c r="E117" s="87" t="s">
        <v>53</v>
      </c>
      <c r="F117" s="62"/>
      <c r="G117" s="62"/>
      <c r="H117" s="62"/>
      <c r="I117" s="62"/>
      <c r="J117" s="62"/>
      <c r="K117" s="88" t="s">
        <v>0</v>
      </c>
      <c r="L117" s="62"/>
      <c r="M117" s="88" t="s">
        <v>0</v>
      </c>
      <c r="N117" s="62"/>
      <c r="O117" s="88">
        <v>0</v>
      </c>
      <c r="P117" s="62"/>
      <c r="Q117" s="86" t="s">
        <v>0</v>
      </c>
      <c r="R117" s="62"/>
    </row>
    <row r="118" spans="1:18">
      <c r="A118" s="87" t="s">
        <v>0</v>
      </c>
      <c r="B118" s="62"/>
      <c r="C118" s="87" t="s">
        <v>107</v>
      </c>
      <c r="D118" s="62"/>
      <c r="E118" s="87" t="s">
        <v>108</v>
      </c>
      <c r="F118" s="62"/>
      <c r="G118" s="62"/>
      <c r="H118" s="62"/>
      <c r="I118" s="62"/>
      <c r="J118" s="62"/>
      <c r="K118" s="88" t="s">
        <v>0</v>
      </c>
      <c r="L118" s="62"/>
      <c r="M118" s="88" t="s">
        <v>0</v>
      </c>
      <c r="N118" s="62"/>
      <c r="O118" s="88">
        <v>0</v>
      </c>
      <c r="P118" s="62"/>
      <c r="Q118" s="86" t="s">
        <v>0</v>
      </c>
      <c r="R118" s="62"/>
    </row>
    <row r="119" spans="1:18">
      <c r="A119" s="87" t="s">
        <v>0</v>
      </c>
      <c r="B119" s="62"/>
      <c r="C119" s="87" t="s">
        <v>58</v>
      </c>
      <c r="D119" s="62"/>
      <c r="E119" s="87" t="s">
        <v>59</v>
      </c>
      <c r="F119" s="62"/>
      <c r="G119" s="62"/>
      <c r="H119" s="62"/>
      <c r="I119" s="62"/>
      <c r="J119" s="62"/>
      <c r="K119" s="88">
        <v>50</v>
      </c>
      <c r="L119" s="62"/>
      <c r="M119" s="88">
        <v>50</v>
      </c>
      <c r="N119" s="62"/>
      <c r="O119" s="88">
        <v>0</v>
      </c>
      <c r="P119" s="62"/>
      <c r="Q119" s="86">
        <v>0</v>
      </c>
      <c r="R119" s="62"/>
    </row>
    <row r="120" spans="1:18">
      <c r="A120" s="87" t="s">
        <v>0</v>
      </c>
      <c r="B120" s="62"/>
      <c r="C120" s="87" t="s">
        <v>109</v>
      </c>
      <c r="D120" s="62"/>
      <c r="E120" s="87" t="s">
        <v>110</v>
      </c>
      <c r="F120" s="62"/>
      <c r="G120" s="62"/>
      <c r="H120" s="62"/>
      <c r="I120" s="62"/>
      <c r="J120" s="62"/>
      <c r="K120" s="88" t="s">
        <v>0</v>
      </c>
      <c r="L120" s="62"/>
      <c r="M120" s="88" t="s">
        <v>0</v>
      </c>
      <c r="N120" s="62"/>
      <c r="O120" s="88">
        <v>0</v>
      </c>
      <c r="P120" s="62"/>
      <c r="Q120" s="86" t="s">
        <v>0</v>
      </c>
      <c r="R120" s="62"/>
    </row>
    <row r="121" spans="1:18">
      <c r="A121" s="87" t="s">
        <v>0</v>
      </c>
      <c r="B121" s="62"/>
      <c r="C121" s="87" t="s">
        <v>111</v>
      </c>
      <c r="D121" s="62"/>
      <c r="E121" s="87" t="s">
        <v>112</v>
      </c>
      <c r="F121" s="62"/>
      <c r="G121" s="62"/>
      <c r="H121" s="62"/>
      <c r="I121" s="62"/>
      <c r="J121" s="62"/>
      <c r="K121" s="88">
        <v>131400</v>
      </c>
      <c r="L121" s="62"/>
      <c r="M121" s="88">
        <v>131400</v>
      </c>
      <c r="N121" s="62"/>
      <c r="O121" s="88">
        <v>48086.39</v>
      </c>
      <c r="P121" s="62"/>
      <c r="Q121" s="86">
        <v>36.6</v>
      </c>
      <c r="R121" s="62"/>
    </row>
    <row r="122" spans="1:18">
      <c r="A122" s="87" t="s">
        <v>0</v>
      </c>
      <c r="B122" s="62"/>
      <c r="C122" s="87" t="s">
        <v>119</v>
      </c>
      <c r="D122" s="62"/>
      <c r="E122" s="87" t="s">
        <v>120</v>
      </c>
      <c r="F122" s="62"/>
      <c r="G122" s="62"/>
      <c r="H122" s="62"/>
      <c r="I122" s="62"/>
      <c r="J122" s="62"/>
      <c r="K122" s="88" t="s">
        <v>0</v>
      </c>
      <c r="L122" s="62"/>
      <c r="M122" s="88" t="s">
        <v>0</v>
      </c>
      <c r="N122" s="62"/>
      <c r="O122" s="88">
        <v>0</v>
      </c>
      <c r="P122" s="62"/>
      <c r="Q122" s="86" t="s">
        <v>0</v>
      </c>
      <c r="R122" s="62"/>
    </row>
    <row r="123" spans="1:18">
      <c r="A123" s="87" t="s">
        <v>0</v>
      </c>
      <c r="B123" s="62"/>
      <c r="C123" s="87" t="s">
        <v>113</v>
      </c>
      <c r="D123" s="62"/>
      <c r="E123" s="87" t="s">
        <v>114</v>
      </c>
      <c r="F123" s="62"/>
      <c r="G123" s="62"/>
      <c r="H123" s="62"/>
      <c r="I123" s="62"/>
      <c r="J123" s="62"/>
      <c r="K123" s="88" t="s">
        <v>0</v>
      </c>
      <c r="L123" s="62"/>
      <c r="M123" s="88" t="s">
        <v>0</v>
      </c>
      <c r="N123" s="62"/>
      <c r="O123" s="88">
        <v>48086.39</v>
      </c>
      <c r="P123" s="62"/>
      <c r="Q123" s="86" t="s">
        <v>0</v>
      </c>
      <c r="R123" s="62"/>
    </row>
    <row r="124" spans="1:18">
      <c r="A124" s="87" t="s">
        <v>0</v>
      </c>
      <c r="B124" s="62"/>
      <c r="C124" s="87" t="s">
        <v>115</v>
      </c>
      <c r="D124" s="62"/>
      <c r="E124" s="87" t="s">
        <v>116</v>
      </c>
      <c r="F124" s="62"/>
      <c r="G124" s="62"/>
      <c r="H124" s="62"/>
      <c r="I124" s="62"/>
      <c r="J124" s="62"/>
      <c r="K124" s="88" t="s">
        <v>0</v>
      </c>
      <c r="L124" s="62"/>
      <c r="M124" s="88">
        <v>1050.6199999999999</v>
      </c>
      <c r="N124" s="62"/>
      <c r="O124" s="88">
        <v>1050.6199999999999</v>
      </c>
      <c r="P124" s="62"/>
      <c r="Q124" s="86">
        <v>100</v>
      </c>
      <c r="R124" s="62"/>
    </row>
    <row r="125" spans="1:18">
      <c r="A125" s="87" t="s">
        <v>0</v>
      </c>
      <c r="B125" s="62"/>
      <c r="C125" s="87" t="s">
        <v>117</v>
      </c>
      <c r="D125" s="62"/>
      <c r="E125" s="87" t="s">
        <v>118</v>
      </c>
      <c r="F125" s="62"/>
      <c r="G125" s="62"/>
      <c r="H125" s="62"/>
      <c r="I125" s="62"/>
      <c r="J125" s="62"/>
      <c r="K125" s="88" t="s">
        <v>0</v>
      </c>
      <c r="L125" s="62"/>
      <c r="M125" s="88" t="s">
        <v>0</v>
      </c>
      <c r="N125" s="62"/>
      <c r="O125" s="88">
        <v>1050.6199999999999</v>
      </c>
      <c r="P125" s="62"/>
      <c r="Q125" s="86" t="s">
        <v>0</v>
      </c>
      <c r="R125" s="62"/>
    </row>
    <row r="126" spans="1:18">
      <c r="A126" s="77" t="s">
        <v>0</v>
      </c>
      <c r="B126" s="62"/>
      <c r="C126" s="77" t="s">
        <v>28</v>
      </c>
      <c r="D126" s="62"/>
      <c r="E126" s="62"/>
      <c r="F126" s="62"/>
      <c r="G126" s="62"/>
      <c r="H126" s="62"/>
      <c r="I126" s="62"/>
      <c r="J126" s="62"/>
      <c r="K126" s="78">
        <v>2200</v>
      </c>
      <c r="L126" s="62"/>
      <c r="M126" s="78">
        <v>3800</v>
      </c>
      <c r="N126" s="62"/>
      <c r="O126" s="78">
        <v>743.4</v>
      </c>
      <c r="P126" s="62"/>
      <c r="Q126" s="79">
        <v>19.559999999999999</v>
      </c>
      <c r="R126" s="62"/>
    </row>
    <row r="127" spans="1:18">
      <c r="A127" s="87" t="s">
        <v>0</v>
      </c>
      <c r="B127" s="62"/>
      <c r="C127" s="87" t="s">
        <v>48</v>
      </c>
      <c r="D127" s="62"/>
      <c r="E127" s="87" t="s">
        <v>49</v>
      </c>
      <c r="F127" s="62"/>
      <c r="G127" s="62"/>
      <c r="H127" s="62"/>
      <c r="I127" s="62"/>
      <c r="J127" s="62"/>
      <c r="K127" s="88">
        <v>2200</v>
      </c>
      <c r="L127" s="62"/>
      <c r="M127" s="88">
        <v>3800</v>
      </c>
      <c r="N127" s="62"/>
      <c r="O127" s="88">
        <v>743.4</v>
      </c>
      <c r="P127" s="62"/>
      <c r="Q127" s="86">
        <v>19.559999999999999</v>
      </c>
      <c r="R127" s="62"/>
    </row>
    <row r="128" spans="1:18">
      <c r="A128" s="87" t="s">
        <v>0</v>
      </c>
      <c r="B128" s="62"/>
      <c r="C128" s="87" t="s">
        <v>71</v>
      </c>
      <c r="D128" s="62"/>
      <c r="E128" s="87" t="s">
        <v>72</v>
      </c>
      <c r="F128" s="62"/>
      <c r="G128" s="62"/>
      <c r="H128" s="62"/>
      <c r="I128" s="62"/>
      <c r="J128" s="62"/>
      <c r="K128" s="88" t="s">
        <v>0</v>
      </c>
      <c r="L128" s="62"/>
      <c r="M128" s="88" t="s">
        <v>0</v>
      </c>
      <c r="N128" s="62"/>
      <c r="O128" s="88">
        <v>743.4</v>
      </c>
      <c r="P128" s="62"/>
      <c r="Q128" s="86" t="s">
        <v>0</v>
      </c>
      <c r="R128" s="62"/>
    </row>
    <row r="129" spans="1:18">
      <c r="A129" s="87" t="s">
        <v>0</v>
      </c>
      <c r="B129" s="62"/>
      <c r="C129" s="87" t="s">
        <v>83</v>
      </c>
      <c r="D129" s="62"/>
      <c r="E129" s="87" t="s">
        <v>84</v>
      </c>
      <c r="F129" s="62"/>
      <c r="G129" s="62"/>
      <c r="H129" s="62"/>
      <c r="I129" s="62"/>
      <c r="J129" s="62"/>
      <c r="K129" s="88" t="s">
        <v>0</v>
      </c>
      <c r="L129" s="62"/>
      <c r="M129" s="88" t="s">
        <v>0</v>
      </c>
      <c r="N129" s="62"/>
      <c r="O129" s="88">
        <v>0</v>
      </c>
      <c r="P129" s="62"/>
      <c r="Q129" s="86" t="s">
        <v>0</v>
      </c>
      <c r="R129" s="62"/>
    </row>
    <row r="130" spans="1:18">
      <c r="A130" s="87" t="s">
        <v>0</v>
      </c>
      <c r="B130" s="62"/>
      <c r="C130" s="87" t="s">
        <v>107</v>
      </c>
      <c r="D130" s="62"/>
      <c r="E130" s="87" t="s">
        <v>108</v>
      </c>
      <c r="F130" s="62"/>
      <c r="G130" s="62"/>
      <c r="H130" s="62"/>
      <c r="I130" s="62"/>
      <c r="J130" s="62"/>
      <c r="K130" s="88" t="s">
        <v>0</v>
      </c>
      <c r="L130" s="62"/>
      <c r="M130" s="88" t="s">
        <v>0</v>
      </c>
      <c r="N130" s="62"/>
      <c r="O130" s="88">
        <v>0</v>
      </c>
      <c r="P130" s="62"/>
      <c r="Q130" s="86" t="s">
        <v>0</v>
      </c>
      <c r="R130" s="62"/>
    </row>
    <row r="131" spans="1:18">
      <c r="A131" s="81" t="s">
        <v>4</v>
      </c>
      <c r="B131" s="62"/>
      <c r="C131" s="81" t="s">
        <v>121</v>
      </c>
      <c r="D131" s="62"/>
      <c r="E131" s="81" t="s">
        <v>122</v>
      </c>
      <c r="F131" s="62"/>
      <c r="G131" s="62"/>
      <c r="H131" s="62"/>
      <c r="I131" s="62"/>
      <c r="J131" s="62"/>
      <c r="K131" s="82">
        <v>200</v>
      </c>
      <c r="L131" s="62"/>
      <c r="M131" s="82">
        <v>200</v>
      </c>
      <c r="N131" s="62"/>
      <c r="O131" s="82">
        <v>0</v>
      </c>
      <c r="P131" s="62"/>
      <c r="Q131" s="83">
        <v>0</v>
      </c>
      <c r="R131" s="62"/>
    </row>
    <row r="132" spans="1:18">
      <c r="A132" s="77" t="s">
        <v>0</v>
      </c>
      <c r="B132" s="62"/>
      <c r="C132" s="77" t="s">
        <v>27</v>
      </c>
      <c r="D132" s="62"/>
      <c r="E132" s="62"/>
      <c r="F132" s="62"/>
      <c r="G132" s="62"/>
      <c r="H132" s="62"/>
      <c r="I132" s="62"/>
      <c r="J132" s="62"/>
      <c r="K132" s="78">
        <v>200</v>
      </c>
      <c r="L132" s="62"/>
      <c r="M132" s="78">
        <v>200</v>
      </c>
      <c r="N132" s="62"/>
      <c r="O132" s="78">
        <v>0</v>
      </c>
      <c r="P132" s="62"/>
      <c r="Q132" s="79">
        <v>0</v>
      </c>
      <c r="R132" s="62"/>
    </row>
    <row r="133" spans="1:18">
      <c r="A133" s="87" t="s">
        <v>0</v>
      </c>
      <c r="B133" s="62"/>
      <c r="C133" s="87" t="s">
        <v>48</v>
      </c>
      <c r="D133" s="62"/>
      <c r="E133" s="87" t="s">
        <v>49</v>
      </c>
      <c r="F133" s="62"/>
      <c r="G133" s="62"/>
      <c r="H133" s="62"/>
      <c r="I133" s="62"/>
      <c r="J133" s="62"/>
      <c r="K133" s="88">
        <v>200</v>
      </c>
      <c r="L133" s="62"/>
      <c r="M133" s="88">
        <v>200</v>
      </c>
      <c r="N133" s="62"/>
      <c r="O133" s="88">
        <v>0</v>
      </c>
      <c r="P133" s="62"/>
      <c r="Q133" s="86">
        <v>0</v>
      </c>
      <c r="R133" s="62"/>
    </row>
    <row r="134" spans="1:18">
      <c r="A134" s="87" t="s">
        <v>0</v>
      </c>
      <c r="B134" s="62"/>
      <c r="C134" s="87" t="s">
        <v>79</v>
      </c>
      <c r="D134" s="62"/>
      <c r="E134" s="87" t="s">
        <v>80</v>
      </c>
      <c r="F134" s="62"/>
      <c r="G134" s="62"/>
      <c r="H134" s="62"/>
      <c r="I134" s="62"/>
      <c r="J134" s="62"/>
      <c r="K134" s="88" t="s">
        <v>0</v>
      </c>
      <c r="L134" s="62"/>
      <c r="M134" s="88" t="s">
        <v>0</v>
      </c>
      <c r="N134" s="62"/>
      <c r="O134" s="88">
        <v>0</v>
      </c>
      <c r="P134" s="62"/>
      <c r="Q134" s="86" t="s">
        <v>0</v>
      </c>
      <c r="R134" s="62"/>
    </row>
    <row r="135" spans="1:18">
      <c r="A135" s="87" t="s">
        <v>0</v>
      </c>
      <c r="B135" s="62"/>
      <c r="C135" s="87" t="s">
        <v>107</v>
      </c>
      <c r="D135" s="62"/>
      <c r="E135" s="87" t="s">
        <v>108</v>
      </c>
      <c r="F135" s="62"/>
      <c r="G135" s="62"/>
      <c r="H135" s="62"/>
      <c r="I135" s="62"/>
      <c r="J135" s="62"/>
      <c r="K135" s="88" t="s">
        <v>0</v>
      </c>
      <c r="L135" s="62"/>
      <c r="M135" s="88" t="s">
        <v>0</v>
      </c>
      <c r="N135" s="62"/>
      <c r="O135" s="88">
        <v>0</v>
      </c>
      <c r="P135" s="62"/>
      <c r="Q135" s="86" t="s">
        <v>0</v>
      </c>
      <c r="R135" s="62"/>
    </row>
    <row r="136" spans="1:18">
      <c r="A136" s="81" t="s">
        <v>4</v>
      </c>
      <c r="B136" s="62"/>
      <c r="C136" s="81" t="s">
        <v>123</v>
      </c>
      <c r="D136" s="62"/>
      <c r="E136" s="81" t="s">
        <v>124</v>
      </c>
      <c r="F136" s="62"/>
      <c r="G136" s="62"/>
      <c r="H136" s="62"/>
      <c r="I136" s="62"/>
      <c r="J136" s="62"/>
      <c r="K136" s="82">
        <v>4181</v>
      </c>
      <c r="L136" s="62"/>
      <c r="M136" s="82">
        <v>4181</v>
      </c>
      <c r="N136" s="62"/>
      <c r="O136" s="82">
        <v>2386.21</v>
      </c>
      <c r="P136" s="62"/>
      <c r="Q136" s="83">
        <v>57.07</v>
      </c>
      <c r="R136" s="62"/>
    </row>
    <row r="137" spans="1:18">
      <c r="A137" s="77" t="s">
        <v>0</v>
      </c>
      <c r="B137" s="62"/>
      <c r="C137" s="77" t="s">
        <v>27</v>
      </c>
      <c r="D137" s="62"/>
      <c r="E137" s="62"/>
      <c r="F137" s="62"/>
      <c r="G137" s="62"/>
      <c r="H137" s="62"/>
      <c r="I137" s="62"/>
      <c r="J137" s="62"/>
      <c r="K137" s="78">
        <v>4181</v>
      </c>
      <c r="L137" s="62"/>
      <c r="M137" s="78">
        <v>4181</v>
      </c>
      <c r="N137" s="62"/>
      <c r="O137" s="78">
        <v>2386.21</v>
      </c>
      <c r="P137" s="62"/>
      <c r="Q137" s="79">
        <v>57.07</v>
      </c>
      <c r="R137" s="62"/>
    </row>
    <row r="138" spans="1:18">
      <c r="A138" s="87" t="s">
        <v>0</v>
      </c>
      <c r="B138" s="62"/>
      <c r="C138" s="87" t="s">
        <v>48</v>
      </c>
      <c r="D138" s="62"/>
      <c r="E138" s="87" t="s">
        <v>49</v>
      </c>
      <c r="F138" s="62"/>
      <c r="G138" s="62"/>
      <c r="H138" s="62"/>
      <c r="I138" s="62"/>
      <c r="J138" s="62"/>
      <c r="K138" s="88">
        <v>4181</v>
      </c>
      <c r="L138" s="62"/>
      <c r="M138" s="88">
        <v>4181</v>
      </c>
      <c r="N138" s="62"/>
      <c r="O138" s="88">
        <v>2386.21</v>
      </c>
      <c r="P138" s="62"/>
      <c r="Q138" s="86">
        <v>57.07</v>
      </c>
      <c r="R138" s="62"/>
    </row>
    <row r="139" spans="1:18">
      <c r="A139" s="87" t="s">
        <v>0</v>
      </c>
      <c r="B139" s="62"/>
      <c r="C139" s="87" t="s">
        <v>79</v>
      </c>
      <c r="D139" s="62"/>
      <c r="E139" s="87" t="s">
        <v>80</v>
      </c>
      <c r="F139" s="62"/>
      <c r="G139" s="62"/>
      <c r="H139" s="62"/>
      <c r="I139" s="62"/>
      <c r="J139" s="62"/>
      <c r="K139" s="88" t="s">
        <v>0</v>
      </c>
      <c r="L139" s="62"/>
      <c r="M139" s="88" t="s">
        <v>0</v>
      </c>
      <c r="N139" s="62"/>
      <c r="O139" s="88">
        <v>2386.21</v>
      </c>
      <c r="P139" s="62"/>
      <c r="Q139" s="86" t="s">
        <v>0</v>
      </c>
      <c r="R139" s="62"/>
    </row>
    <row r="140" spans="1:18">
      <c r="A140" s="81" t="s">
        <v>4</v>
      </c>
      <c r="B140" s="62"/>
      <c r="C140" s="81" t="s">
        <v>125</v>
      </c>
      <c r="D140" s="62"/>
      <c r="E140" s="81" t="s">
        <v>126</v>
      </c>
      <c r="F140" s="62"/>
      <c r="G140" s="62"/>
      <c r="H140" s="62"/>
      <c r="I140" s="62"/>
      <c r="J140" s="62"/>
      <c r="K140" s="82">
        <v>23630</v>
      </c>
      <c r="L140" s="62"/>
      <c r="M140" s="82">
        <v>24215</v>
      </c>
      <c r="N140" s="62"/>
      <c r="O140" s="82">
        <v>18978.91</v>
      </c>
      <c r="P140" s="62"/>
      <c r="Q140" s="83">
        <v>78.38</v>
      </c>
      <c r="R140" s="62"/>
    </row>
    <row r="141" spans="1:18">
      <c r="A141" s="77" t="s">
        <v>0</v>
      </c>
      <c r="B141" s="62"/>
      <c r="C141" s="77" t="s">
        <v>7</v>
      </c>
      <c r="D141" s="62"/>
      <c r="E141" s="62"/>
      <c r="F141" s="62"/>
      <c r="G141" s="62"/>
      <c r="H141" s="62"/>
      <c r="I141" s="62"/>
      <c r="J141" s="62"/>
      <c r="K141" s="78">
        <v>2363</v>
      </c>
      <c r="L141" s="62"/>
      <c r="M141" s="78">
        <v>2948</v>
      </c>
      <c r="N141" s="62"/>
      <c r="O141" s="78">
        <v>1897.88</v>
      </c>
      <c r="P141" s="62"/>
      <c r="Q141" s="79">
        <v>64.38</v>
      </c>
      <c r="R141" s="62"/>
    </row>
    <row r="142" spans="1:18">
      <c r="A142" s="87" t="s">
        <v>0</v>
      </c>
      <c r="B142" s="62"/>
      <c r="C142" s="87" t="s">
        <v>36</v>
      </c>
      <c r="D142" s="62"/>
      <c r="E142" s="87" t="s">
        <v>37</v>
      </c>
      <c r="F142" s="62"/>
      <c r="G142" s="62"/>
      <c r="H142" s="62"/>
      <c r="I142" s="62"/>
      <c r="J142" s="62"/>
      <c r="K142" s="88">
        <v>2263</v>
      </c>
      <c r="L142" s="62"/>
      <c r="M142" s="88">
        <v>2848</v>
      </c>
      <c r="N142" s="62"/>
      <c r="O142" s="88">
        <v>1829.58</v>
      </c>
      <c r="P142" s="62"/>
      <c r="Q142" s="86">
        <v>64.239999999999995</v>
      </c>
      <c r="R142" s="62"/>
    </row>
    <row r="143" spans="1:18">
      <c r="A143" s="87" t="s">
        <v>0</v>
      </c>
      <c r="B143" s="62"/>
      <c r="C143" s="87" t="s">
        <v>38</v>
      </c>
      <c r="D143" s="62"/>
      <c r="E143" s="87" t="s">
        <v>39</v>
      </c>
      <c r="F143" s="62"/>
      <c r="G143" s="62"/>
      <c r="H143" s="62"/>
      <c r="I143" s="62"/>
      <c r="J143" s="62"/>
      <c r="K143" s="88" t="s">
        <v>0</v>
      </c>
      <c r="L143" s="62"/>
      <c r="M143" s="88" t="s">
        <v>0</v>
      </c>
      <c r="N143" s="62"/>
      <c r="O143" s="88">
        <v>1496.93</v>
      </c>
      <c r="P143" s="62"/>
      <c r="Q143" s="86" t="s">
        <v>0</v>
      </c>
      <c r="R143" s="62"/>
    </row>
    <row r="144" spans="1:18">
      <c r="A144" s="87" t="s">
        <v>0</v>
      </c>
      <c r="B144" s="62"/>
      <c r="C144" s="87" t="s">
        <v>44</v>
      </c>
      <c r="D144" s="62"/>
      <c r="E144" s="87" t="s">
        <v>45</v>
      </c>
      <c r="F144" s="62"/>
      <c r="G144" s="62"/>
      <c r="H144" s="62"/>
      <c r="I144" s="62"/>
      <c r="J144" s="62"/>
      <c r="K144" s="88" t="s">
        <v>0</v>
      </c>
      <c r="L144" s="62"/>
      <c r="M144" s="88" t="s">
        <v>0</v>
      </c>
      <c r="N144" s="62"/>
      <c r="O144" s="88">
        <v>85.66</v>
      </c>
      <c r="P144" s="62"/>
      <c r="Q144" s="86" t="s">
        <v>0</v>
      </c>
      <c r="R144" s="62"/>
    </row>
    <row r="145" spans="1:18">
      <c r="A145" s="87" t="s">
        <v>0</v>
      </c>
      <c r="B145" s="62"/>
      <c r="C145" s="87" t="s">
        <v>46</v>
      </c>
      <c r="D145" s="62"/>
      <c r="E145" s="87" t="s">
        <v>47</v>
      </c>
      <c r="F145" s="62"/>
      <c r="G145" s="62"/>
      <c r="H145" s="62"/>
      <c r="I145" s="62"/>
      <c r="J145" s="62"/>
      <c r="K145" s="88" t="s">
        <v>0</v>
      </c>
      <c r="L145" s="62"/>
      <c r="M145" s="88" t="s">
        <v>0</v>
      </c>
      <c r="N145" s="62"/>
      <c r="O145" s="88">
        <v>246.99</v>
      </c>
      <c r="P145" s="62"/>
      <c r="Q145" s="86" t="s">
        <v>0</v>
      </c>
      <c r="R145" s="62"/>
    </row>
    <row r="146" spans="1:18">
      <c r="A146" s="87" t="s">
        <v>0</v>
      </c>
      <c r="B146" s="62"/>
      <c r="C146" s="87" t="s">
        <v>48</v>
      </c>
      <c r="D146" s="62"/>
      <c r="E146" s="87" t="s">
        <v>49</v>
      </c>
      <c r="F146" s="62"/>
      <c r="G146" s="62"/>
      <c r="H146" s="62"/>
      <c r="I146" s="62"/>
      <c r="J146" s="62"/>
      <c r="K146" s="88">
        <v>100</v>
      </c>
      <c r="L146" s="62"/>
      <c r="M146" s="88">
        <v>100</v>
      </c>
      <c r="N146" s="62"/>
      <c r="O146" s="88">
        <v>68.3</v>
      </c>
      <c r="P146" s="62"/>
      <c r="Q146" s="86">
        <v>68.3</v>
      </c>
      <c r="R146" s="62"/>
    </row>
    <row r="147" spans="1:18">
      <c r="A147" s="87" t="s">
        <v>0</v>
      </c>
      <c r="B147" s="62"/>
      <c r="C147" s="87" t="s">
        <v>50</v>
      </c>
      <c r="D147" s="62"/>
      <c r="E147" s="87" t="s">
        <v>51</v>
      </c>
      <c r="F147" s="62"/>
      <c r="G147" s="62"/>
      <c r="H147" s="62"/>
      <c r="I147" s="62"/>
      <c r="J147" s="62"/>
      <c r="K147" s="88" t="s">
        <v>0</v>
      </c>
      <c r="L147" s="62"/>
      <c r="M147" s="88" t="s">
        <v>0</v>
      </c>
      <c r="N147" s="62"/>
      <c r="O147" s="88">
        <v>68.3</v>
      </c>
      <c r="P147" s="62"/>
      <c r="Q147" s="86" t="s">
        <v>0</v>
      </c>
      <c r="R147" s="62"/>
    </row>
    <row r="148" spans="1:18">
      <c r="A148" s="77" t="s">
        <v>0</v>
      </c>
      <c r="B148" s="62"/>
      <c r="C148" s="77" t="s">
        <v>27</v>
      </c>
      <c r="D148" s="62"/>
      <c r="E148" s="62"/>
      <c r="F148" s="62"/>
      <c r="G148" s="62"/>
      <c r="H148" s="62"/>
      <c r="I148" s="62"/>
      <c r="J148" s="62"/>
      <c r="K148" s="78">
        <v>21267</v>
      </c>
      <c r="L148" s="62"/>
      <c r="M148" s="78">
        <v>21267</v>
      </c>
      <c r="N148" s="62"/>
      <c r="O148" s="78">
        <v>17081.03</v>
      </c>
      <c r="P148" s="62"/>
      <c r="Q148" s="79">
        <v>80.319999999999993</v>
      </c>
      <c r="R148" s="62"/>
    </row>
    <row r="149" spans="1:18">
      <c r="A149" s="87" t="s">
        <v>0</v>
      </c>
      <c r="B149" s="62"/>
      <c r="C149" s="87" t="s">
        <v>36</v>
      </c>
      <c r="D149" s="62"/>
      <c r="E149" s="87" t="s">
        <v>37</v>
      </c>
      <c r="F149" s="62"/>
      <c r="G149" s="62"/>
      <c r="H149" s="62"/>
      <c r="I149" s="62"/>
      <c r="J149" s="62"/>
      <c r="K149" s="88">
        <v>20367</v>
      </c>
      <c r="L149" s="62"/>
      <c r="M149" s="88">
        <v>20367</v>
      </c>
      <c r="N149" s="62"/>
      <c r="O149" s="88">
        <v>16466.29</v>
      </c>
      <c r="P149" s="62"/>
      <c r="Q149" s="86">
        <v>80.849999999999994</v>
      </c>
      <c r="R149" s="62"/>
    </row>
    <row r="150" spans="1:18">
      <c r="A150" s="87" t="s">
        <v>0</v>
      </c>
      <c r="B150" s="62"/>
      <c r="C150" s="87" t="s">
        <v>38</v>
      </c>
      <c r="D150" s="62"/>
      <c r="E150" s="87" t="s">
        <v>39</v>
      </c>
      <c r="F150" s="62"/>
      <c r="G150" s="62"/>
      <c r="H150" s="62"/>
      <c r="I150" s="62"/>
      <c r="J150" s="62"/>
      <c r="K150" s="88" t="s">
        <v>0</v>
      </c>
      <c r="L150" s="62"/>
      <c r="M150" s="88" t="s">
        <v>0</v>
      </c>
      <c r="N150" s="62"/>
      <c r="O150" s="88">
        <v>13472.45</v>
      </c>
      <c r="P150" s="62"/>
      <c r="Q150" s="86" t="s">
        <v>0</v>
      </c>
      <c r="R150" s="62"/>
    </row>
    <row r="151" spans="1:18">
      <c r="A151" s="87" t="s">
        <v>0</v>
      </c>
      <c r="B151" s="62"/>
      <c r="C151" s="87" t="s">
        <v>44</v>
      </c>
      <c r="D151" s="62"/>
      <c r="E151" s="87" t="s">
        <v>45</v>
      </c>
      <c r="F151" s="62"/>
      <c r="G151" s="62"/>
      <c r="H151" s="62"/>
      <c r="I151" s="62"/>
      <c r="J151" s="62"/>
      <c r="K151" s="88" t="s">
        <v>0</v>
      </c>
      <c r="L151" s="62"/>
      <c r="M151" s="88" t="s">
        <v>0</v>
      </c>
      <c r="N151" s="62"/>
      <c r="O151" s="88">
        <v>770.89</v>
      </c>
      <c r="P151" s="62"/>
      <c r="Q151" s="86" t="s">
        <v>0</v>
      </c>
      <c r="R151" s="62"/>
    </row>
    <row r="152" spans="1:18">
      <c r="A152" s="87" t="s">
        <v>0</v>
      </c>
      <c r="B152" s="62"/>
      <c r="C152" s="87" t="s">
        <v>46</v>
      </c>
      <c r="D152" s="62"/>
      <c r="E152" s="87" t="s">
        <v>47</v>
      </c>
      <c r="F152" s="62"/>
      <c r="G152" s="62"/>
      <c r="H152" s="62"/>
      <c r="I152" s="62"/>
      <c r="J152" s="62"/>
      <c r="K152" s="88" t="s">
        <v>0</v>
      </c>
      <c r="L152" s="62"/>
      <c r="M152" s="88" t="s">
        <v>0</v>
      </c>
      <c r="N152" s="62"/>
      <c r="O152" s="88">
        <v>2222.9499999999998</v>
      </c>
      <c r="P152" s="62"/>
      <c r="Q152" s="86" t="s">
        <v>0</v>
      </c>
      <c r="R152" s="62"/>
    </row>
    <row r="153" spans="1:18">
      <c r="A153" s="87" t="s">
        <v>0</v>
      </c>
      <c r="B153" s="62"/>
      <c r="C153" s="87" t="s">
        <v>48</v>
      </c>
      <c r="D153" s="62"/>
      <c r="E153" s="87" t="s">
        <v>49</v>
      </c>
      <c r="F153" s="62"/>
      <c r="G153" s="62"/>
      <c r="H153" s="62"/>
      <c r="I153" s="62"/>
      <c r="J153" s="62"/>
      <c r="K153" s="88">
        <v>900</v>
      </c>
      <c r="L153" s="62"/>
      <c r="M153" s="88">
        <v>900</v>
      </c>
      <c r="N153" s="62"/>
      <c r="O153" s="88">
        <v>614.74</v>
      </c>
      <c r="P153" s="62"/>
      <c r="Q153" s="86">
        <v>68.3</v>
      </c>
      <c r="R153" s="62"/>
    </row>
    <row r="154" spans="1:18">
      <c r="A154" s="87" t="s">
        <v>0</v>
      </c>
      <c r="B154" s="62"/>
      <c r="C154" s="87" t="s">
        <v>50</v>
      </c>
      <c r="D154" s="62"/>
      <c r="E154" s="87" t="s">
        <v>51</v>
      </c>
      <c r="F154" s="62"/>
      <c r="G154" s="62"/>
      <c r="H154" s="62"/>
      <c r="I154" s="62"/>
      <c r="J154" s="62"/>
      <c r="K154" s="88" t="s">
        <v>0</v>
      </c>
      <c r="L154" s="62"/>
      <c r="M154" s="88" t="s">
        <v>0</v>
      </c>
      <c r="N154" s="62"/>
      <c r="O154" s="88">
        <v>614.74</v>
      </c>
      <c r="P154" s="62"/>
      <c r="Q154" s="86" t="s">
        <v>0</v>
      </c>
      <c r="R154" s="62"/>
    </row>
    <row r="155" spans="1:18">
      <c r="A155" s="81" t="s">
        <v>4</v>
      </c>
      <c r="B155" s="62"/>
      <c r="C155" s="81" t="s">
        <v>127</v>
      </c>
      <c r="D155" s="62"/>
      <c r="E155" s="81" t="s">
        <v>128</v>
      </c>
      <c r="F155" s="62"/>
      <c r="G155" s="62"/>
      <c r="H155" s="62"/>
      <c r="I155" s="62"/>
      <c r="J155" s="62"/>
      <c r="K155" s="82">
        <v>2369</v>
      </c>
      <c r="L155" s="62"/>
      <c r="M155" s="82">
        <v>2369</v>
      </c>
      <c r="N155" s="62"/>
      <c r="O155" s="82">
        <v>0</v>
      </c>
      <c r="P155" s="62"/>
      <c r="Q155" s="83">
        <v>0</v>
      </c>
      <c r="R155" s="62"/>
    </row>
    <row r="156" spans="1:18">
      <c r="A156" s="77" t="s">
        <v>0</v>
      </c>
      <c r="B156" s="62"/>
      <c r="C156" s="77" t="s">
        <v>27</v>
      </c>
      <c r="D156" s="62"/>
      <c r="E156" s="62"/>
      <c r="F156" s="62"/>
      <c r="G156" s="62"/>
      <c r="H156" s="62"/>
      <c r="I156" s="62"/>
      <c r="J156" s="62"/>
      <c r="K156" s="78">
        <v>2369</v>
      </c>
      <c r="L156" s="62"/>
      <c r="M156" s="78">
        <v>2369</v>
      </c>
      <c r="N156" s="62"/>
      <c r="O156" s="78">
        <v>0</v>
      </c>
      <c r="P156" s="62"/>
      <c r="Q156" s="79">
        <v>0</v>
      </c>
      <c r="R156" s="62"/>
    </row>
    <row r="157" spans="1:18">
      <c r="A157" s="87" t="s">
        <v>0</v>
      </c>
      <c r="B157" s="62"/>
      <c r="C157" s="87" t="s">
        <v>48</v>
      </c>
      <c r="D157" s="62"/>
      <c r="E157" s="87" t="s">
        <v>49</v>
      </c>
      <c r="F157" s="62"/>
      <c r="G157" s="62"/>
      <c r="H157" s="62"/>
      <c r="I157" s="62"/>
      <c r="J157" s="62"/>
      <c r="K157" s="88">
        <v>2369</v>
      </c>
      <c r="L157" s="62"/>
      <c r="M157" s="88">
        <v>2369</v>
      </c>
      <c r="N157" s="62"/>
      <c r="O157" s="88">
        <v>0</v>
      </c>
      <c r="P157" s="62"/>
      <c r="Q157" s="86">
        <v>0</v>
      </c>
      <c r="R157" s="62"/>
    </row>
    <row r="158" spans="1:18">
      <c r="A158" s="87" t="s">
        <v>0</v>
      </c>
      <c r="B158" s="62"/>
      <c r="C158" s="87" t="s">
        <v>79</v>
      </c>
      <c r="D158" s="62"/>
      <c r="E158" s="87" t="s">
        <v>80</v>
      </c>
      <c r="F158" s="62"/>
      <c r="G158" s="62"/>
      <c r="H158" s="62"/>
      <c r="I158" s="62"/>
      <c r="J158" s="62"/>
      <c r="K158" s="88" t="s">
        <v>0</v>
      </c>
      <c r="L158" s="62"/>
      <c r="M158" s="88" t="s">
        <v>0</v>
      </c>
      <c r="N158" s="62"/>
      <c r="O158" s="88">
        <v>0</v>
      </c>
      <c r="P158" s="62"/>
      <c r="Q158" s="86" t="s">
        <v>0</v>
      </c>
      <c r="R158" s="62"/>
    </row>
    <row r="159" spans="1:18">
      <c r="A159" s="81" t="s">
        <v>4</v>
      </c>
      <c r="B159" s="62"/>
      <c r="C159" s="81" t="s">
        <v>129</v>
      </c>
      <c r="D159" s="62"/>
      <c r="E159" s="81" t="s">
        <v>130</v>
      </c>
      <c r="F159" s="62"/>
      <c r="G159" s="62"/>
      <c r="H159" s="62"/>
      <c r="I159" s="62"/>
      <c r="J159" s="62"/>
      <c r="K159" s="82">
        <v>10825</v>
      </c>
      <c r="L159" s="62"/>
      <c r="M159" s="82">
        <v>10825</v>
      </c>
      <c r="N159" s="62"/>
      <c r="O159" s="82">
        <v>0</v>
      </c>
      <c r="P159" s="62"/>
      <c r="Q159" s="83">
        <v>0</v>
      </c>
      <c r="R159" s="62"/>
    </row>
    <row r="160" spans="1:18">
      <c r="A160" s="77" t="s">
        <v>0</v>
      </c>
      <c r="B160" s="62"/>
      <c r="C160" s="77" t="s">
        <v>7</v>
      </c>
      <c r="D160" s="62"/>
      <c r="E160" s="62"/>
      <c r="F160" s="62"/>
      <c r="G160" s="62"/>
      <c r="H160" s="62"/>
      <c r="I160" s="62"/>
      <c r="J160" s="62"/>
      <c r="K160" s="78">
        <v>1082</v>
      </c>
      <c r="L160" s="62"/>
      <c r="M160" s="78">
        <v>1082</v>
      </c>
      <c r="N160" s="62"/>
      <c r="O160" s="78">
        <v>0</v>
      </c>
      <c r="P160" s="62"/>
      <c r="Q160" s="79">
        <v>0</v>
      </c>
      <c r="R160" s="62"/>
    </row>
    <row r="161" spans="1:18">
      <c r="A161" s="87" t="s">
        <v>0</v>
      </c>
      <c r="B161" s="62"/>
      <c r="C161" s="87" t="s">
        <v>36</v>
      </c>
      <c r="D161" s="62"/>
      <c r="E161" s="87" t="s">
        <v>37</v>
      </c>
      <c r="F161" s="62"/>
      <c r="G161" s="62"/>
      <c r="H161" s="62"/>
      <c r="I161" s="62"/>
      <c r="J161" s="62"/>
      <c r="K161" s="88">
        <v>1016</v>
      </c>
      <c r="L161" s="62"/>
      <c r="M161" s="88">
        <v>1016</v>
      </c>
      <c r="N161" s="62"/>
      <c r="O161" s="88">
        <v>0</v>
      </c>
      <c r="P161" s="62"/>
      <c r="Q161" s="86">
        <v>0</v>
      </c>
      <c r="R161" s="62"/>
    </row>
    <row r="162" spans="1:18">
      <c r="A162" s="87" t="s">
        <v>0</v>
      </c>
      <c r="B162" s="62"/>
      <c r="C162" s="87" t="s">
        <v>38</v>
      </c>
      <c r="D162" s="62"/>
      <c r="E162" s="87" t="s">
        <v>39</v>
      </c>
      <c r="F162" s="62"/>
      <c r="G162" s="62"/>
      <c r="H162" s="62"/>
      <c r="I162" s="62"/>
      <c r="J162" s="62"/>
      <c r="K162" s="88" t="s">
        <v>0</v>
      </c>
      <c r="L162" s="62"/>
      <c r="M162" s="88" t="s">
        <v>0</v>
      </c>
      <c r="N162" s="62"/>
      <c r="O162" s="88">
        <v>0</v>
      </c>
      <c r="P162" s="62"/>
      <c r="Q162" s="86" t="s">
        <v>0</v>
      </c>
      <c r="R162" s="62"/>
    </row>
    <row r="163" spans="1:18">
      <c r="A163" s="87" t="s">
        <v>0</v>
      </c>
      <c r="B163" s="62"/>
      <c r="C163" s="87" t="s">
        <v>44</v>
      </c>
      <c r="D163" s="62"/>
      <c r="E163" s="87" t="s">
        <v>45</v>
      </c>
      <c r="F163" s="62"/>
      <c r="G163" s="62"/>
      <c r="H163" s="62"/>
      <c r="I163" s="62"/>
      <c r="J163" s="62"/>
      <c r="K163" s="88" t="s">
        <v>0</v>
      </c>
      <c r="L163" s="62"/>
      <c r="M163" s="88" t="s">
        <v>0</v>
      </c>
      <c r="N163" s="62"/>
      <c r="O163" s="88">
        <v>0</v>
      </c>
      <c r="P163" s="62"/>
      <c r="Q163" s="86" t="s">
        <v>0</v>
      </c>
      <c r="R163" s="62"/>
    </row>
    <row r="164" spans="1:18">
      <c r="A164" s="87" t="s">
        <v>0</v>
      </c>
      <c r="B164" s="62"/>
      <c r="C164" s="87" t="s">
        <v>46</v>
      </c>
      <c r="D164" s="62"/>
      <c r="E164" s="87" t="s">
        <v>47</v>
      </c>
      <c r="F164" s="62"/>
      <c r="G164" s="62"/>
      <c r="H164" s="62"/>
      <c r="I164" s="62"/>
      <c r="J164" s="62"/>
      <c r="K164" s="88" t="s">
        <v>0</v>
      </c>
      <c r="L164" s="62"/>
      <c r="M164" s="88" t="s">
        <v>0</v>
      </c>
      <c r="N164" s="62"/>
      <c r="O164" s="88">
        <v>0</v>
      </c>
      <c r="P164" s="62"/>
      <c r="Q164" s="86" t="s">
        <v>0</v>
      </c>
      <c r="R164" s="62"/>
    </row>
    <row r="165" spans="1:18">
      <c r="A165" s="87" t="s">
        <v>0</v>
      </c>
      <c r="B165" s="62"/>
      <c r="C165" s="87" t="s">
        <v>48</v>
      </c>
      <c r="D165" s="62"/>
      <c r="E165" s="87" t="s">
        <v>49</v>
      </c>
      <c r="F165" s="62"/>
      <c r="G165" s="62"/>
      <c r="H165" s="62"/>
      <c r="I165" s="62"/>
      <c r="J165" s="62"/>
      <c r="K165" s="88">
        <v>66</v>
      </c>
      <c r="L165" s="62"/>
      <c r="M165" s="88">
        <v>66</v>
      </c>
      <c r="N165" s="62"/>
      <c r="O165" s="88">
        <v>0</v>
      </c>
      <c r="P165" s="62"/>
      <c r="Q165" s="86">
        <v>0</v>
      </c>
      <c r="R165" s="62"/>
    </row>
    <row r="166" spans="1:18">
      <c r="A166" s="87" t="s">
        <v>0</v>
      </c>
      <c r="B166" s="62"/>
      <c r="C166" s="87" t="s">
        <v>50</v>
      </c>
      <c r="D166" s="62"/>
      <c r="E166" s="87" t="s">
        <v>51</v>
      </c>
      <c r="F166" s="62"/>
      <c r="G166" s="62"/>
      <c r="H166" s="62"/>
      <c r="I166" s="62"/>
      <c r="J166" s="62"/>
      <c r="K166" s="88" t="s">
        <v>0</v>
      </c>
      <c r="L166" s="62"/>
      <c r="M166" s="88" t="s">
        <v>0</v>
      </c>
      <c r="N166" s="62"/>
      <c r="O166" s="88">
        <v>0</v>
      </c>
      <c r="P166" s="62"/>
      <c r="Q166" s="86" t="s">
        <v>0</v>
      </c>
      <c r="R166" s="62"/>
    </row>
    <row r="167" spans="1:18">
      <c r="A167" s="77" t="s">
        <v>0</v>
      </c>
      <c r="B167" s="62"/>
      <c r="C167" s="77" t="s">
        <v>27</v>
      </c>
      <c r="D167" s="62"/>
      <c r="E167" s="62"/>
      <c r="F167" s="62"/>
      <c r="G167" s="62"/>
      <c r="H167" s="62"/>
      <c r="I167" s="62"/>
      <c r="J167" s="62"/>
      <c r="K167" s="78">
        <v>9743</v>
      </c>
      <c r="L167" s="62"/>
      <c r="M167" s="78">
        <v>9743</v>
      </c>
      <c r="N167" s="62"/>
      <c r="O167" s="78">
        <v>0</v>
      </c>
      <c r="P167" s="62"/>
      <c r="Q167" s="79">
        <v>0</v>
      </c>
      <c r="R167" s="62"/>
    </row>
    <row r="168" spans="1:18">
      <c r="A168" s="87" t="s">
        <v>0</v>
      </c>
      <c r="B168" s="62"/>
      <c r="C168" s="87" t="s">
        <v>36</v>
      </c>
      <c r="D168" s="62"/>
      <c r="E168" s="87" t="s">
        <v>37</v>
      </c>
      <c r="F168" s="62"/>
      <c r="G168" s="62"/>
      <c r="H168" s="62"/>
      <c r="I168" s="62"/>
      <c r="J168" s="62"/>
      <c r="K168" s="88">
        <v>9149</v>
      </c>
      <c r="L168" s="62"/>
      <c r="M168" s="88">
        <v>9149</v>
      </c>
      <c r="N168" s="62"/>
      <c r="O168" s="88">
        <v>0</v>
      </c>
      <c r="P168" s="62"/>
      <c r="Q168" s="86">
        <v>0</v>
      </c>
      <c r="R168" s="62"/>
    </row>
    <row r="169" spans="1:18">
      <c r="A169" s="87" t="s">
        <v>0</v>
      </c>
      <c r="B169" s="62"/>
      <c r="C169" s="87" t="s">
        <v>38</v>
      </c>
      <c r="D169" s="62"/>
      <c r="E169" s="87" t="s">
        <v>39</v>
      </c>
      <c r="F169" s="62"/>
      <c r="G169" s="62"/>
      <c r="H169" s="62"/>
      <c r="I169" s="62"/>
      <c r="J169" s="62"/>
      <c r="K169" s="88" t="s">
        <v>0</v>
      </c>
      <c r="L169" s="62"/>
      <c r="M169" s="88" t="s">
        <v>0</v>
      </c>
      <c r="N169" s="62"/>
      <c r="O169" s="88">
        <v>0</v>
      </c>
      <c r="P169" s="62"/>
      <c r="Q169" s="86" t="s">
        <v>0</v>
      </c>
      <c r="R169" s="62"/>
    </row>
    <row r="170" spans="1:18">
      <c r="A170" s="87" t="s">
        <v>0</v>
      </c>
      <c r="B170" s="62"/>
      <c r="C170" s="87" t="s">
        <v>44</v>
      </c>
      <c r="D170" s="62"/>
      <c r="E170" s="87" t="s">
        <v>45</v>
      </c>
      <c r="F170" s="62"/>
      <c r="G170" s="62"/>
      <c r="H170" s="62"/>
      <c r="I170" s="62"/>
      <c r="J170" s="62"/>
      <c r="K170" s="88" t="s">
        <v>0</v>
      </c>
      <c r="L170" s="62"/>
      <c r="M170" s="88" t="s">
        <v>0</v>
      </c>
      <c r="N170" s="62"/>
      <c r="O170" s="88">
        <v>0</v>
      </c>
      <c r="P170" s="62"/>
      <c r="Q170" s="86" t="s">
        <v>0</v>
      </c>
      <c r="R170" s="62"/>
    </row>
    <row r="171" spans="1:18">
      <c r="A171" s="87" t="s">
        <v>0</v>
      </c>
      <c r="B171" s="62"/>
      <c r="C171" s="87" t="s">
        <v>46</v>
      </c>
      <c r="D171" s="62"/>
      <c r="E171" s="87" t="s">
        <v>47</v>
      </c>
      <c r="F171" s="62"/>
      <c r="G171" s="62"/>
      <c r="H171" s="62"/>
      <c r="I171" s="62"/>
      <c r="J171" s="62"/>
      <c r="K171" s="88" t="s">
        <v>0</v>
      </c>
      <c r="L171" s="62"/>
      <c r="M171" s="88" t="s">
        <v>0</v>
      </c>
      <c r="N171" s="62"/>
      <c r="O171" s="88">
        <v>0</v>
      </c>
      <c r="P171" s="62"/>
      <c r="Q171" s="86" t="s">
        <v>0</v>
      </c>
      <c r="R171" s="62"/>
    </row>
    <row r="172" spans="1:18">
      <c r="A172" s="87" t="s">
        <v>0</v>
      </c>
      <c r="B172" s="62"/>
      <c r="C172" s="87" t="s">
        <v>48</v>
      </c>
      <c r="D172" s="62"/>
      <c r="E172" s="87" t="s">
        <v>49</v>
      </c>
      <c r="F172" s="62"/>
      <c r="G172" s="62"/>
      <c r="H172" s="62"/>
      <c r="I172" s="62"/>
      <c r="J172" s="62"/>
      <c r="K172" s="88">
        <v>594</v>
      </c>
      <c r="L172" s="62"/>
      <c r="M172" s="88">
        <v>594</v>
      </c>
      <c r="N172" s="62"/>
      <c r="O172" s="88">
        <v>0</v>
      </c>
      <c r="P172" s="62"/>
      <c r="Q172" s="86">
        <v>0</v>
      </c>
      <c r="R172" s="62"/>
    </row>
    <row r="173" spans="1:18">
      <c r="A173" s="87" t="s">
        <v>0</v>
      </c>
      <c r="B173" s="62"/>
      <c r="C173" s="87" t="s">
        <v>50</v>
      </c>
      <c r="D173" s="62"/>
      <c r="E173" s="87" t="s">
        <v>51</v>
      </c>
      <c r="F173" s="62"/>
      <c r="G173" s="62"/>
      <c r="H173" s="62"/>
      <c r="I173" s="62"/>
      <c r="J173" s="62"/>
      <c r="K173" s="88" t="s">
        <v>0</v>
      </c>
      <c r="L173" s="62"/>
      <c r="M173" s="88" t="s">
        <v>0</v>
      </c>
      <c r="N173" s="62"/>
      <c r="O173" s="88">
        <v>0</v>
      </c>
      <c r="P173" s="62"/>
      <c r="Q173" s="86" t="s">
        <v>0</v>
      </c>
      <c r="R173" s="62"/>
    </row>
    <row r="174" spans="1:18">
      <c r="A174" s="81" t="s">
        <v>131</v>
      </c>
      <c r="B174" s="62"/>
      <c r="C174" s="81" t="s">
        <v>132</v>
      </c>
      <c r="D174" s="62"/>
      <c r="E174" s="81" t="s">
        <v>133</v>
      </c>
      <c r="F174" s="62"/>
      <c r="G174" s="62"/>
      <c r="H174" s="62"/>
      <c r="I174" s="62"/>
      <c r="J174" s="62"/>
      <c r="K174" s="82">
        <v>3981</v>
      </c>
      <c r="L174" s="62"/>
      <c r="M174" s="82">
        <v>3981</v>
      </c>
      <c r="N174" s="62"/>
      <c r="O174" s="82">
        <v>0</v>
      </c>
      <c r="P174" s="62"/>
      <c r="Q174" s="83">
        <v>0</v>
      </c>
      <c r="R174" s="62"/>
    </row>
    <row r="175" spans="1:18">
      <c r="A175" s="77" t="s">
        <v>0</v>
      </c>
      <c r="B175" s="62"/>
      <c r="C175" s="77" t="s">
        <v>27</v>
      </c>
      <c r="D175" s="62"/>
      <c r="E175" s="62"/>
      <c r="F175" s="62"/>
      <c r="G175" s="62"/>
      <c r="H175" s="62"/>
      <c r="I175" s="62"/>
      <c r="J175" s="62"/>
      <c r="K175" s="78">
        <v>3981</v>
      </c>
      <c r="L175" s="62"/>
      <c r="M175" s="78">
        <v>3981</v>
      </c>
      <c r="N175" s="62"/>
      <c r="O175" s="78">
        <v>0</v>
      </c>
      <c r="P175" s="62"/>
      <c r="Q175" s="79">
        <v>0</v>
      </c>
      <c r="R175" s="62"/>
    </row>
    <row r="176" spans="1:18">
      <c r="A176" s="87" t="s">
        <v>0</v>
      </c>
      <c r="B176" s="62"/>
      <c r="C176" s="87" t="s">
        <v>111</v>
      </c>
      <c r="D176" s="62"/>
      <c r="E176" s="87" t="s">
        <v>112</v>
      </c>
      <c r="F176" s="62"/>
      <c r="G176" s="62"/>
      <c r="H176" s="62"/>
      <c r="I176" s="62"/>
      <c r="J176" s="62"/>
      <c r="K176" s="88">
        <v>3981</v>
      </c>
      <c r="L176" s="62"/>
      <c r="M176" s="88">
        <v>3981</v>
      </c>
      <c r="N176" s="62"/>
      <c r="O176" s="88">
        <v>0</v>
      </c>
      <c r="P176" s="62"/>
      <c r="Q176" s="86">
        <v>0</v>
      </c>
      <c r="R176" s="62"/>
    </row>
    <row r="177" spans="1:18">
      <c r="A177" s="87" t="s">
        <v>0</v>
      </c>
      <c r="B177" s="62"/>
      <c r="C177" s="87" t="s">
        <v>113</v>
      </c>
      <c r="D177" s="62"/>
      <c r="E177" s="87" t="s">
        <v>114</v>
      </c>
      <c r="F177" s="62"/>
      <c r="G177" s="62"/>
      <c r="H177" s="62"/>
      <c r="I177" s="62"/>
      <c r="J177" s="62"/>
      <c r="K177" s="88" t="s">
        <v>0</v>
      </c>
      <c r="L177" s="62"/>
      <c r="M177" s="88" t="s">
        <v>0</v>
      </c>
      <c r="N177" s="62"/>
      <c r="O177" s="88">
        <v>0</v>
      </c>
      <c r="P177" s="62"/>
      <c r="Q177" s="86" t="s">
        <v>0</v>
      </c>
      <c r="R177" s="62"/>
    </row>
    <row r="178" spans="1:18">
      <c r="A178" s="84" t="s">
        <v>0</v>
      </c>
      <c r="B178" s="62"/>
      <c r="C178" s="84" t="s">
        <v>134</v>
      </c>
      <c r="D178" s="62"/>
      <c r="E178" s="84" t="s">
        <v>135</v>
      </c>
      <c r="F178" s="62"/>
      <c r="G178" s="62"/>
      <c r="H178" s="62"/>
      <c r="I178" s="62"/>
      <c r="J178" s="62"/>
      <c r="K178" s="85">
        <v>5973</v>
      </c>
      <c r="L178" s="62"/>
      <c r="M178" s="85">
        <v>5973</v>
      </c>
      <c r="N178" s="62"/>
      <c r="O178" s="85">
        <v>5216.6400000000003</v>
      </c>
      <c r="P178" s="62"/>
      <c r="Q178" s="80">
        <v>87.34</v>
      </c>
      <c r="R178" s="62"/>
    </row>
    <row r="179" spans="1:18">
      <c r="A179" s="81" t="s">
        <v>131</v>
      </c>
      <c r="B179" s="62"/>
      <c r="C179" s="81" t="s">
        <v>136</v>
      </c>
      <c r="D179" s="62"/>
      <c r="E179" s="81" t="s">
        <v>137</v>
      </c>
      <c r="F179" s="62"/>
      <c r="G179" s="62"/>
      <c r="H179" s="62"/>
      <c r="I179" s="62"/>
      <c r="J179" s="62"/>
      <c r="K179" s="82">
        <v>5973</v>
      </c>
      <c r="L179" s="62"/>
      <c r="M179" s="82">
        <v>5973</v>
      </c>
      <c r="N179" s="62"/>
      <c r="O179" s="82">
        <v>5216.6400000000003</v>
      </c>
      <c r="P179" s="62"/>
      <c r="Q179" s="83">
        <v>87.34</v>
      </c>
      <c r="R179" s="62"/>
    </row>
    <row r="180" spans="1:18">
      <c r="A180" s="77" t="s">
        <v>0</v>
      </c>
      <c r="B180" s="62"/>
      <c r="C180" s="77" t="s">
        <v>27</v>
      </c>
      <c r="D180" s="62"/>
      <c r="E180" s="62"/>
      <c r="F180" s="62"/>
      <c r="G180" s="62"/>
      <c r="H180" s="62"/>
      <c r="I180" s="62"/>
      <c r="J180" s="62"/>
      <c r="K180" s="78">
        <v>5973</v>
      </c>
      <c r="L180" s="62"/>
      <c r="M180" s="78">
        <v>5973</v>
      </c>
      <c r="N180" s="62"/>
      <c r="O180" s="78">
        <v>5216.6400000000003</v>
      </c>
      <c r="P180" s="62"/>
      <c r="Q180" s="79">
        <v>87.34</v>
      </c>
      <c r="R180" s="62"/>
    </row>
    <row r="181" spans="1:18">
      <c r="A181" s="87" t="s">
        <v>0</v>
      </c>
      <c r="B181" s="62"/>
      <c r="C181" s="87" t="s">
        <v>111</v>
      </c>
      <c r="D181" s="62"/>
      <c r="E181" s="87" t="s">
        <v>112</v>
      </c>
      <c r="F181" s="62"/>
      <c r="G181" s="62"/>
      <c r="H181" s="62"/>
      <c r="I181" s="62"/>
      <c r="J181" s="62"/>
      <c r="K181" s="88">
        <v>5973</v>
      </c>
      <c r="L181" s="62"/>
      <c r="M181" s="88">
        <v>5973</v>
      </c>
      <c r="N181" s="62"/>
      <c r="O181" s="88">
        <v>5216.6400000000003</v>
      </c>
      <c r="P181" s="62"/>
      <c r="Q181" s="86">
        <v>87.34</v>
      </c>
      <c r="R181" s="62"/>
    </row>
    <row r="182" spans="1:18">
      <c r="A182" s="87" t="s">
        <v>0</v>
      </c>
      <c r="B182" s="62"/>
      <c r="C182" s="87" t="s">
        <v>113</v>
      </c>
      <c r="D182" s="62"/>
      <c r="E182" s="87" t="s">
        <v>114</v>
      </c>
      <c r="F182" s="62"/>
      <c r="G182" s="62"/>
      <c r="H182" s="62"/>
      <c r="I182" s="62"/>
      <c r="J182" s="62"/>
      <c r="K182" s="88" t="s">
        <v>0</v>
      </c>
      <c r="L182" s="62"/>
      <c r="M182" s="88" t="s">
        <v>0</v>
      </c>
      <c r="N182" s="62"/>
      <c r="O182" s="88">
        <v>5216.6400000000003</v>
      </c>
      <c r="P182" s="62"/>
      <c r="Q182" s="86" t="s">
        <v>0</v>
      </c>
      <c r="R182" s="62"/>
    </row>
  </sheetData>
  <mergeCells count="1217"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E181:J181"/>
    <mergeCell ref="K181:L181"/>
    <mergeCell ref="M181:N181"/>
    <mergeCell ref="O181:P181"/>
    <mergeCell ref="A180:B180"/>
    <mergeCell ref="C180:J180"/>
    <mergeCell ref="K180:L180"/>
    <mergeCell ref="M180:N180"/>
    <mergeCell ref="O180:P180"/>
    <mergeCell ref="Q180:R180"/>
    <mergeCell ref="Q178:R178"/>
    <mergeCell ref="A179:B179"/>
    <mergeCell ref="C179:D179"/>
    <mergeCell ref="E179:J179"/>
    <mergeCell ref="K179:L179"/>
    <mergeCell ref="M179:N179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Q176:R176"/>
    <mergeCell ref="A177:B177"/>
    <mergeCell ref="C177:D177"/>
    <mergeCell ref="E177:J177"/>
    <mergeCell ref="K177:L177"/>
    <mergeCell ref="M177:N177"/>
    <mergeCell ref="O177:P177"/>
    <mergeCell ref="Q177:R177"/>
    <mergeCell ref="A176:B176"/>
    <mergeCell ref="C176:D176"/>
    <mergeCell ref="E176:J176"/>
    <mergeCell ref="K176:L176"/>
    <mergeCell ref="M176:N176"/>
    <mergeCell ref="O176:P176"/>
    <mergeCell ref="Q174:R174"/>
    <mergeCell ref="A175:B175"/>
    <mergeCell ref="C175:J175"/>
    <mergeCell ref="K175:L175"/>
    <mergeCell ref="M175:N175"/>
    <mergeCell ref="O175:P175"/>
    <mergeCell ref="Q175:R175"/>
    <mergeCell ref="A174:B174"/>
    <mergeCell ref="C174:D174"/>
    <mergeCell ref="E174:J174"/>
    <mergeCell ref="K174:L174"/>
    <mergeCell ref="M174:N174"/>
    <mergeCell ref="O174:P174"/>
    <mergeCell ref="Q172:R172"/>
    <mergeCell ref="A173:B173"/>
    <mergeCell ref="C173:D173"/>
    <mergeCell ref="E173:J173"/>
    <mergeCell ref="K173:L173"/>
    <mergeCell ref="M173:N173"/>
    <mergeCell ref="O173:P173"/>
    <mergeCell ref="Q173:R173"/>
    <mergeCell ref="A172:B172"/>
    <mergeCell ref="C172:D172"/>
    <mergeCell ref="E172:J172"/>
    <mergeCell ref="K172:L172"/>
    <mergeCell ref="M172:N172"/>
    <mergeCell ref="O172:P172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A167:B167"/>
    <mergeCell ref="C167:J167"/>
    <mergeCell ref="K167:L167"/>
    <mergeCell ref="M167:N167"/>
    <mergeCell ref="O167:P167"/>
    <mergeCell ref="Q167:R167"/>
    <mergeCell ref="Q165:R165"/>
    <mergeCell ref="A166:B166"/>
    <mergeCell ref="C166:D166"/>
    <mergeCell ref="E166:J166"/>
    <mergeCell ref="K166:L166"/>
    <mergeCell ref="M166:N166"/>
    <mergeCell ref="O166:P166"/>
    <mergeCell ref="Q166:R166"/>
    <mergeCell ref="A165:B165"/>
    <mergeCell ref="C165:D165"/>
    <mergeCell ref="E165:J165"/>
    <mergeCell ref="K165:L165"/>
    <mergeCell ref="M165:N165"/>
    <mergeCell ref="O165:P165"/>
    <mergeCell ref="Q163:R163"/>
    <mergeCell ref="A164:B164"/>
    <mergeCell ref="C164:D164"/>
    <mergeCell ref="E164:J164"/>
    <mergeCell ref="K164:L164"/>
    <mergeCell ref="M164:N164"/>
    <mergeCell ref="O164:P164"/>
    <mergeCell ref="Q164:R164"/>
    <mergeCell ref="A163:B163"/>
    <mergeCell ref="C163:D163"/>
    <mergeCell ref="E163:J163"/>
    <mergeCell ref="K163:L163"/>
    <mergeCell ref="M163:N163"/>
    <mergeCell ref="O163:P163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Q159:R159"/>
    <mergeCell ref="A160:B160"/>
    <mergeCell ref="C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57:P157"/>
    <mergeCell ref="Q155:R155"/>
    <mergeCell ref="A156:B156"/>
    <mergeCell ref="C156:J156"/>
    <mergeCell ref="K156:L156"/>
    <mergeCell ref="M156:N156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Q151:R151"/>
    <mergeCell ref="A152:B152"/>
    <mergeCell ref="C152:D152"/>
    <mergeCell ref="E152:J152"/>
    <mergeCell ref="K152:L152"/>
    <mergeCell ref="M152:N152"/>
    <mergeCell ref="O152:P152"/>
    <mergeCell ref="Q152:R152"/>
    <mergeCell ref="A151:B151"/>
    <mergeCell ref="C151:D151"/>
    <mergeCell ref="E151:J151"/>
    <mergeCell ref="K151:L151"/>
    <mergeCell ref="M151:N151"/>
    <mergeCell ref="O151:P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A148:B148"/>
    <mergeCell ref="C148:J148"/>
    <mergeCell ref="K148:L148"/>
    <mergeCell ref="M148:N148"/>
    <mergeCell ref="O148:P148"/>
    <mergeCell ref="Q148:R148"/>
    <mergeCell ref="Q146:R146"/>
    <mergeCell ref="A147:B147"/>
    <mergeCell ref="C147:D147"/>
    <mergeCell ref="E147:J147"/>
    <mergeCell ref="K147:L147"/>
    <mergeCell ref="M147:N147"/>
    <mergeCell ref="O147:P147"/>
    <mergeCell ref="Q147:R147"/>
    <mergeCell ref="A146:B146"/>
    <mergeCell ref="C146:D146"/>
    <mergeCell ref="E146:J146"/>
    <mergeCell ref="K146:L146"/>
    <mergeCell ref="M146:N146"/>
    <mergeCell ref="O146:P146"/>
    <mergeCell ref="Q144:R144"/>
    <mergeCell ref="A145:B145"/>
    <mergeCell ref="C145:D145"/>
    <mergeCell ref="E145:J145"/>
    <mergeCell ref="K145:L145"/>
    <mergeCell ref="M145:N145"/>
    <mergeCell ref="O145:P145"/>
    <mergeCell ref="Q145:R145"/>
    <mergeCell ref="A144:B144"/>
    <mergeCell ref="C144:D144"/>
    <mergeCell ref="E144:J144"/>
    <mergeCell ref="K144:L144"/>
    <mergeCell ref="M144:N144"/>
    <mergeCell ref="O144:P144"/>
    <mergeCell ref="Q142:R142"/>
    <mergeCell ref="A143:B143"/>
    <mergeCell ref="C143:D143"/>
    <mergeCell ref="E143:J143"/>
    <mergeCell ref="K143:L143"/>
    <mergeCell ref="M143:N143"/>
    <mergeCell ref="O143:P143"/>
    <mergeCell ref="Q143:R143"/>
    <mergeCell ref="A142:B142"/>
    <mergeCell ref="C142:D142"/>
    <mergeCell ref="E142:J142"/>
    <mergeCell ref="K142:L142"/>
    <mergeCell ref="M142:N142"/>
    <mergeCell ref="O142:P142"/>
    <mergeCell ref="Q140:R140"/>
    <mergeCell ref="A141:B141"/>
    <mergeCell ref="C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A137:B137"/>
    <mergeCell ref="C137:J137"/>
    <mergeCell ref="K137:L137"/>
    <mergeCell ref="M137:N137"/>
    <mergeCell ref="O137:P137"/>
    <mergeCell ref="Q137:R137"/>
    <mergeCell ref="Q135:R135"/>
    <mergeCell ref="A136:B136"/>
    <mergeCell ref="C136:D136"/>
    <mergeCell ref="E136:J136"/>
    <mergeCell ref="K136:L136"/>
    <mergeCell ref="M136:N136"/>
    <mergeCell ref="O136:P136"/>
    <mergeCell ref="Q136:R136"/>
    <mergeCell ref="A135:B135"/>
    <mergeCell ref="C135:D135"/>
    <mergeCell ref="E135:J135"/>
    <mergeCell ref="K135:L135"/>
    <mergeCell ref="M135:N135"/>
    <mergeCell ref="O135:P135"/>
    <mergeCell ref="Q133:R133"/>
    <mergeCell ref="A134:B134"/>
    <mergeCell ref="C134:D134"/>
    <mergeCell ref="E134:J134"/>
    <mergeCell ref="K134:L134"/>
    <mergeCell ref="M134:N134"/>
    <mergeCell ref="O134:P134"/>
    <mergeCell ref="Q134:R134"/>
    <mergeCell ref="A133:B133"/>
    <mergeCell ref="C133:D133"/>
    <mergeCell ref="E133:J133"/>
    <mergeCell ref="K133:L133"/>
    <mergeCell ref="M133:N133"/>
    <mergeCell ref="O133:P133"/>
    <mergeCell ref="Q131:R131"/>
    <mergeCell ref="A132:B132"/>
    <mergeCell ref="C132:J132"/>
    <mergeCell ref="K132:L132"/>
    <mergeCell ref="M132:N132"/>
    <mergeCell ref="O132:P132"/>
    <mergeCell ref="Q132:R132"/>
    <mergeCell ref="A131:B131"/>
    <mergeCell ref="C131:D131"/>
    <mergeCell ref="E131:J131"/>
    <mergeCell ref="K131:L131"/>
    <mergeCell ref="M131:N131"/>
    <mergeCell ref="O131:P131"/>
    <mergeCell ref="Q129:R129"/>
    <mergeCell ref="A130:B130"/>
    <mergeCell ref="C130:D130"/>
    <mergeCell ref="E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Q127:R127"/>
    <mergeCell ref="A128:B128"/>
    <mergeCell ref="C128:D128"/>
    <mergeCell ref="E128:J128"/>
    <mergeCell ref="K128:L128"/>
    <mergeCell ref="M128:N128"/>
    <mergeCell ref="O128:P128"/>
    <mergeCell ref="Q128:R128"/>
    <mergeCell ref="A127:B127"/>
    <mergeCell ref="C127:D127"/>
    <mergeCell ref="E127:J127"/>
    <mergeCell ref="K127:L127"/>
    <mergeCell ref="M127:N127"/>
    <mergeCell ref="O127:P127"/>
    <mergeCell ref="A126:B126"/>
    <mergeCell ref="C126:J126"/>
    <mergeCell ref="K126:L126"/>
    <mergeCell ref="M126:N126"/>
    <mergeCell ref="O126:P126"/>
    <mergeCell ref="Q126:R126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Q122:R122"/>
    <mergeCell ref="A123:B123"/>
    <mergeCell ref="C123:D123"/>
    <mergeCell ref="E123:J123"/>
    <mergeCell ref="K123:L123"/>
    <mergeCell ref="M123:N123"/>
    <mergeCell ref="O123:P123"/>
    <mergeCell ref="Q123:R123"/>
    <mergeCell ref="A122:B122"/>
    <mergeCell ref="C122:D122"/>
    <mergeCell ref="E122:J122"/>
    <mergeCell ref="K122:L122"/>
    <mergeCell ref="M122:N122"/>
    <mergeCell ref="O122:P122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Q116:R116"/>
    <mergeCell ref="A117:B117"/>
    <mergeCell ref="C117:D117"/>
    <mergeCell ref="E117:J117"/>
    <mergeCell ref="K117:L117"/>
    <mergeCell ref="M117:N117"/>
    <mergeCell ref="O117:P117"/>
    <mergeCell ref="Q117:R117"/>
    <mergeCell ref="A116:B116"/>
    <mergeCell ref="C116:D116"/>
    <mergeCell ref="E116:J116"/>
    <mergeCell ref="K116:L116"/>
    <mergeCell ref="M116:N116"/>
    <mergeCell ref="O116:P116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Q110:R110"/>
    <mergeCell ref="A111:B111"/>
    <mergeCell ref="C111:D111"/>
    <mergeCell ref="E111:J111"/>
    <mergeCell ref="K111:L111"/>
    <mergeCell ref="M111:N111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A109:B109"/>
    <mergeCell ref="C109:J109"/>
    <mergeCell ref="K109:L109"/>
    <mergeCell ref="M109:N109"/>
    <mergeCell ref="O109:P109"/>
    <mergeCell ref="Q109:R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Q105:R105"/>
    <mergeCell ref="A106:B106"/>
    <mergeCell ref="C106:D106"/>
    <mergeCell ref="E106:J106"/>
    <mergeCell ref="K106:L106"/>
    <mergeCell ref="M106:N106"/>
    <mergeCell ref="O106:P106"/>
    <mergeCell ref="Q106:R106"/>
    <mergeCell ref="A105:B105"/>
    <mergeCell ref="C105:D105"/>
    <mergeCell ref="E105:J105"/>
    <mergeCell ref="K105:L105"/>
    <mergeCell ref="M105:N105"/>
    <mergeCell ref="O105:P105"/>
    <mergeCell ref="Q103:R103"/>
    <mergeCell ref="A104:B104"/>
    <mergeCell ref="C104:D104"/>
    <mergeCell ref="E104:J104"/>
    <mergeCell ref="K104:L104"/>
    <mergeCell ref="M104:N104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D99"/>
    <mergeCell ref="E99:J99"/>
    <mergeCell ref="K99:L99"/>
    <mergeCell ref="M99:N99"/>
    <mergeCell ref="O99:P99"/>
    <mergeCell ref="A98:B98"/>
    <mergeCell ref="C98:J98"/>
    <mergeCell ref="K98:L98"/>
    <mergeCell ref="M98:N98"/>
    <mergeCell ref="O98:P98"/>
    <mergeCell ref="Q98:R98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E96:J96"/>
    <mergeCell ref="K96:L96"/>
    <mergeCell ref="M96:N96"/>
    <mergeCell ref="O96:P96"/>
    <mergeCell ref="Q94:R94"/>
    <mergeCell ref="A95:B95"/>
    <mergeCell ref="C95:D95"/>
    <mergeCell ref="E95:J95"/>
    <mergeCell ref="K95:L95"/>
    <mergeCell ref="M95:N95"/>
    <mergeCell ref="O95:P95"/>
    <mergeCell ref="Q95:R95"/>
    <mergeCell ref="A94:B94"/>
    <mergeCell ref="C94:D94"/>
    <mergeCell ref="E94:J94"/>
    <mergeCell ref="K94:L94"/>
    <mergeCell ref="M94:N94"/>
    <mergeCell ref="O94:P94"/>
    <mergeCell ref="Q92:R92"/>
    <mergeCell ref="A93:B93"/>
    <mergeCell ref="C93:D93"/>
    <mergeCell ref="E93:J93"/>
    <mergeCell ref="K93:L93"/>
    <mergeCell ref="M93:N93"/>
    <mergeCell ref="O93:P93"/>
    <mergeCell ref="Q93:R93"/>
    <mergeCell ref="A92:B92"/>
    <mergeCell ref="C92:D92"/>
    <mergeCell ref="E92:J92"/>
    <mergeCell ref="K92:L92"/>
    <mergeCell ref="M92:N92"/>
    <mergeCell ref="O92:P92"/>
    <mergeCell ref="Q90:R90"/>
    <mergeCell ref="A91:B91"/>
    <mergeCell ref="C91:D91"/>
    <mergeCell ref="E91:J91"/>
    <mergeCell ref="K91:L91"/>
    <mergeCell ref="M91:N91"/>
    <mergeCell ref="O91:P91"/>
    <mergeCell ref="Q91:R91"/>
    <mergeCell ref="A90:B90"/>
    <mergeCell ref="C90:D90"/>
    <mergeCell ref="E90:J90"/>
    <mergeCell ref="K90:L90"/>
    <mergeCell ref="M90:N90"/>
    <mergeCell ref="O90:P90"/>
    <mergeCell ref="Q88:R88"/>
    <mergeCell ref="A89:B89"/>
    <mergeCell ref="C89:D89"/>
    <mergeCell ref="E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O85:P85"/>
    <mergeCell ref="Q85:R85"/>
    <mergeCell ref="A84:B84"/>
    <mergeCell ref="C84:D84"/>
    <mergeCell ref="E84:J84"/>
    <mergeCell ref="K84:L84"/>
    <mergeCell ref="M84:N84"/>
    <mergeCell ref="O84:P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O75:P75"/>
    <mergeCell ref="Q75:R75"/>
    <mergeCell ref="A74:B74"/>
    <mergeCell ref="C74:D74"/>
    <mergeCell ref="E74:J74"/>
    <mergeCell ref="K74:L74"/>
    <mergeCell ref="M74:N74"/>
    <mergeCell ref="O74:P74"/>
    <mergeCell ref="Q72:R72"/>
    <mergeCell ref="A73:B73"/>
    <mergeCell ref="C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A69:B69"/>
    <mergeCell ref="C69:J69"/>
    <mergeCell ref="K69:L69"/>
    <mergeCell ref="M69:N69"/>
    <mergeCell ref="O69:P69"/>
    <mergeCell ref="Q69:R69"/>
    <mergeCell ref="Q67:R67"/>
    <mergeCell ref="A68:B68"/>
    <mergeCell ref="C68:D68"/>
    <mergeCell ref="E68:J68"/>
    <mergeCell ref="K68:L68"/>
    <mergeCell ref="M68:N68"/>
    <mergeCell ref="O68:P68"/>
    <mergeCell ref="Q68:R68"/>
    <mergeCell ref="A67:B67"/>
    <mergeCell ref="C67:D67"/>
    <mergeCell ref="E67:J67"/>
    <mergeCell ref="K67:L67"/>
    <mergeCell ref="M67:N67"/>
    <mergeCell ref="O67:P67"/>
    <mergeCell ref="Q65:R65"/>
    <mergeCell ref="A66:B66"/>
    <mergeCell ref="C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65:P65"/>
    <mergeCell ref="Q63:R63"/>
    <mergeCell ref="A64:B64"/>
    <mergeCell ref="C64:D64"/>
    <mergeCell ref="E64:J64"/>
    <mergeCell ref="K64:L64"/>
    <mergeCell ref="M64:N64"/>
    <mergeCell ref="O64:P64"/>
    <mergeCell ref="Q64:R64"/>
    <mergeCell ref="A63:B63"/>
    <mergeCell ref="C63:D63"/>
    <mergeCell ref="E63:J63"/>
    <mergeCell ref="K63:L63"/>
    <mergeCell ref="M63:N63"/>
    <mergeCell ref="O63:P63"/>
    <mergeCell ref="A62:B62"/>
    <mergeCell ref="C62:J62"/>
    <mergeCell ref="K62:L62"/>
    <mergeCell ref="M62:N62"/>
    <mergeCell ref="O62:P62"/>
    <mergeCell ref="Q62:R62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E60:J60"/>
    <mergeCell ref="K60:L60"/>
    <mergeCell ref="M60:N60"/>
    <mergeCell ref="O60:P60"/>
    <mergeCell ref="Q58:R58"/>
    <mergeCell ref="A59:B59"/>
    <mergeCell ref="C59:D59"/>
    <mergeCell ref="E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D55"/>
    <mergeCell ref="E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Q48:R48"/>
    <mergeCell ref="A49:B49"/>
    <mergeCell ref="C49:D49"/>
    <mergeCell ref="E49:J49"/>
    <mergeCell ref="K49:L49"/>
    <mergeCell ref="M49:N49"/>
    <mergeCell ref="O49:P49"/>
    <mergeCell ref="Q49:R49"/>
    <mergeCell ref="A48:B48"/>
    <mergeCell ref="C48:D48"/>
    <mergeCell ref="E48:J48"/>
    <mergeCell ref="K48:L48"/>
    <mergeCell ref="M48:N48"/>
    <mergeCell ref="O48:P48"/>
    <mergeCell ref="A47:B47"/>
    <mergeCell ref="C47:J47"/>
    <mergeCell ref="K47:L47"/>
    <mergeCell ref="M47:N47"/>
    <mergeCell ref="O47:P47"/>
    <mergeCell ref="Q47:R47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E45:J45"/>
    <mergeCell ref="K45:L45"/>
    <mergeCell ref="M45:N45"/>
    <mergeCell ref="O45:P45"/>
    <mergeCell ref="A44:B44"/>
    <mergeCell ref="C44:J44"/>
    <mergeCell ref="K44:L44"/>
    <mergeCell ref="M44:N44"/>
    <mergeCell ref="O44:P44"/>
    <mergeCell ref="Q44:R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Q38:R38"/>
    <mergeCell ref="A39:B39"/>
    <mergeCell ref="C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A35:B35"/>
    <mergeCell ref="C35:J35"/>
    <mergeCell ref="K35:L35"/>
    <mergeCell ref="M35:N35"/>
    <mergeCell ref="O35:P35"/>
    <mergeCell ref="Q35:R35"/>
    <mergeCell ref="Q33:R33"/>
    <mergeCell ref="A34:B34"/>
    <mergeCell ref="C34:D34"/>
    <mergeCell ref="E34:J34"/>
    <mergeCell ref="K34:L34"/>
    <mergeCell ref="M34:N34"/>
    <mergeCell ref="O34:P34"/>
    <mergeCell ref="Q34:R34"/>
    <mergeCell ref="A33:B33"/>
    <mergeCell ref="C33:D33"/>
    <mergeCell ref="E33:J33"/>
    <mergeCell ref="K33:L33"/>
    <mergeCell ref="M33:N33"/>
    <mergeCell ref="O33:P33"/>
    <mergeCell ref="Q31:R31"/>
    <mergeCell ref="A32:B32"/>
    <mergeCell ref="C32:D32"/>
    <mergeCell ref="E32:J32"/>
    <mergeCell ref="K32:L32"/>
    <mergeCell ref="M32:N32"/>
    <mergeCell ref="O32:P32"/>
    <mergeCell ref="Q32:R32"/>
    <mergeCell ref="A31:B31"/>
    <mergeCell ref="C31:D31"/>
    <mergeCell ref="E31:J31"/>
    <mergeCell ref="K31:L31"/>
    <mergeCell ref="M31:N31"/>
    <mergeCell ref="O31:P31"/>
    <mergeCell ref="Q29:R29"/>
    <mergeCell ref="A30:B30"/>
    <mergeCell ref="C30:J30"/>
    <mergeCell ref="K30:L30"/>
    <mergeCell ref="M30:N30"/>
    <mergeCell ref="O30:P30"/>
    <mergeCell ref="Q30:R30"/>
    <mergeCell ref="A29:B29"/>
    <mergeCell ref="C29:D29"/>
    <mergeCell ref="E29:J29"/>
    <mergeCell ref="K29:L29"/>
    <mergeCell ref="M29:N29"/>
    <mergeCell ref="O29:P29"/>
    <mergeCell ref="Q27:R27"/>
    <mergeCell ref="A28:B28"/>
    <mergeCell ref="C28:D28"/>
    <mergeCell ref="E28:J28"/>
    <mergeCell ref="K28:L28"/>
    <mergeCell ref="M28:N28"/>
    <mergeCell ref="O28:P28"/>
    <mergeCell ref="Q28:R28"/>
    <mergeCell ref="A27:B27"/>
    <mergeCell ref="C27:D27"/>
    <mergeCell ref="E27:J27"/>
    <mergeCell ref="K27:L27"/>
    <mergeCell ref="M27:N27"/>
    <mergeCell ref="O27:P27"/>
    <mergeCell ref="Q25:R25"/>
    <mergeCell ref="A26:B26"/>
    <mergeCell ref="C26:D26"/>
    <mergeCell ref="E26:J26"/>
    <mergeCell ref="K26:L26"/>
    <mergeCell ref="M26:N26"/>
    <mergeCell ref="O26:P26"/>
    <mergeCell ref="Q26:R26"/>
    <mergeCell ref="A25:B25"/>
    <mergeCell ref="C25:D25"/>
    <mergeCell ref="E25:J25"/>
    <mergeCell ref="K25:L25"/>
    <mergeCell ref="M25:N25"/>
    <mergeCell ref="O25:P25"/>
    <mergeCell ref="Q23:R23"/>
    <mergeCell ref="A24:B24"/>
    <mergeCell ref="C24:D24"/>
    <mergeCell ref="E24:J24"/>
    <mergeCell ref="K24:L24"/>
    <mergeCell ref="M24:N24"/>
    <mergeCell ref="O24:P24"/>
    <mergeCell ref="Q24:R24"/>
    <mergeCell ref="A23:B23"/>
    <mergeCell ref="C23:D23"/>
    <mergeCell ref="E23:J23"/>
    <mergeCell ref="K23:L23"/>
    <mergeCell ref="M23:N23"/>
    <mergeCell ref="O23:P23"/>
    <mergeCell ref="Q21:R21"/>
    <mergeCell ref="A22:B22"/>
    <mergeCell ref="C22:D22"/>
    <mergeCell ref="E22:J22"/>
    <mergeCell ref="K22:L22"/>
    <mergeCell ref="M22:N22"/>
    <mergeCell ref="O22:P22"/>
    <mergeCell ref="Q22:R22"/>
    <mergeCell ref="A21:B21"/>
    <mergeCell ref="C21:D21"/>
    <mergeCell ref="E21:J21"/>
    <mergeCell ref="K21:L21"/>
    <mergeCell ref="M21:N21"/>
    <mergeCell ref="O21:P21"/>
    <mergeCell ref="A20:B20"/>
    <mergeCell ref="C20:J20"/>
    <mergeCell ref="K20:L20"/>
    <mergeCell ref="M20:N20"/>
    <mergeCell ref="O20:P20"/>
    <mergeCell ref="Q20:R20"/>
    <mergeCell ref="Q18:R18"/>
    <mergeCell ref="A19:B19"/>
    <mergeCell ref="C19:D19"/>
    <mergeCell ref="E19:J19"/>
    <mergeCell ref="K19:L19"/>
    <mergeCell ref="M19:N19"/>
    <mergeCell ref="O19:P19"/>
    <mergeCell ref="Q19:R19"/>
    <mergeCell ref="A18:B18"/>
    <mergeCell ref="C18:D18"/>
    <mergeCell ref="E18:J18"/>
    <mergeCell ref="K18:L18"/>
    <mergeCell ref="M18:N18"/>
    <mergeCell ref="O18:P18"/>
    <mergeCell ref="Q16:R16"/>
    <mergeCell ref="A17:B17"/>
    <mergeCell ref="C17:D17"/>
    <mergeCell ref="E17:J17"/>
    <mergeCell ref="K17:L17"/>
    <mergeCell ref="M17:N17"/>
    <mergeCell ref="O17:P17"/>
    <mergeCell ref="Q17:R17"/>
    <mergeCell ref="A16:B16"/>
    <mergeCell ref="C16:D16"/>
    <mergeCell ref="E16:J16"/>
    <mergeCell ref="K16:L16"/>
    <mergeCell ref="M16:N16"/>
    <mergeCell ref="O16:P16"/>
    <mergeCell ref="A15:B15"/>
    <mergeCell ref="C15:J15"/>
    <mergeCell ref="K15:L15"/>
    <mergeCell ref="M15:N15"/>
    <mergeCell ref="O15:P15"/>
    <mergeCell ref="Q15:R15"/>
    <mergeCell ref="Q13:R13"/>
    <mergeCell ref="A14:B14"/>
    <mergeCell ref="C14:D14"/>
    <mergeCell ref="E14:J14"/>
    <mergeCell ref="K14:L14"/>
    <mergeCell ref="M14:N14"/>
    <mergeCell ref="O14:P14"/>
    <mergeCell ref="Q14:R14"/>
    <mergeCell ref="A13:B13"/>
    <mergeCell ref="C13:D13"/>
    <mergeCell ref="E13:J13"/>
    <mergeCell ref="K13:L13"/>
    <mergeCell ref="M13:N13"/>
    <mergeCell ref="O13:P13"/>
    <mergeCell ref="M6:N6"/>
    <mergeCell ref="O6:P6"/>
    <mergeCell ref="Q6:R6"/>
    <mergeCell ref="A7:B7"/>
    <mergeCell ref="K7:L7"/>
    <mergeCell ref="M7:N7"/>
    <mergeCell ref="O7:P7"/>
    <mergeCell ref="Q7:R7"/>
    <mergeCell ref="K8:L8"/>
    <mergeCell ref="M8:N8"/>
    <mergeCell ref="O8:P8"/>
    <mergeCell ref="Q8:R8"/>
    <mergeCell ref="A12:B12"/>
    <mergeCell ref="C12:J12"/>
    <mergeCell ref="K12:L12"/>
    <mergeCell ref="M12:N12"/>
    <mergeCell ref="O12:P12"/>
    <mergeCell ref="Q12:R12"/>
    <mergeCell ref="C1:P1"/>
    <mergeCell ref="C3:P3"/>
    <mergeCell ref="A11:B11"/>
    <mergeCell ref="C11:J11"/>
    <mergeCell ref="K11:L11"/>
    <mergeCell ref="M11:N11"/>
    <mergeCell ref="O11:P11"/>
    <mergeCell ref="Q11:R11"/>
    <mergeCell ref="A5:B5"/>
    <mergeCell ref="C5:J5"/>
    <mergeCell ref="C7:D7"/>
    <mergeCell ref="E7:J7"/>
    <mergeCell ref="A8:J8"/>
    <mergeCell ref="A9:B9"/>
    <mergeCell ref="C9:J9"/>
    <mergeCell ref="K9:L9"/>
    <mergeCell ref="M9:N9"/>
    <mergeCell ref="O9:P9"/>
    <mergeCell ref="Q9:R9"/>
    <mergeCell ref="A10:B10"/>
    <mergeCell ref="C10:J10"/>
    <mergeCell ref="K10:L10"/>
    <mergeCell ref="M10:N10"/>
    <mergeCell ref="O10:P10"/>
    <mergeCell ref="Q10:R10"/>
    <mergeCell ref="K5:L5"/>
    <mergeCell ref="M5:N5"/>
    <mergeCell ref="O5:P5"/>
    <mergeCell ref="Q5:R5"/>
    <mergeCell ref="A6:B6"/>
    <mergeCell ref="C6:J6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1. Naslovna</vt:lpstr>
      <vt:lpstr>2. prihodi i rashodi prema ekon</vt:lpstr>
      <vt:lpstr>PRORAČUN</vt:lpstr>
      <vt:lpstr>PLAN PRIHODA</vt:lpstr>
      <vt:lpstr>3. rashodi po izvorima</vt:lpstr>
      <vt:lpstr>4. rashodi po funkc</vt:lpstr>
      <vt:lpstr>5. rn fin</vt:lpstr>
      <vt:lpstr>6. rn fin</vt:lpstr>
      <vt:lpstr>7</vt:lpstr>
      <vt:lpstr>PRORAČUN!Ispis_naslova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Lozić</dc:creator>
  <cp:lastModifiedBy>korisnik</cp:lastModifiedBy>
  <cp:lastPrinted>2023-09-08T06:41:27Z</cp:lastPrinted>
  <dcterms:created xsi:type="dcterms:W3CDTF">2023-08-24T10:20:55Z</dcterms:created>
  <dcterms:modified xsi:type="dcterms:W3CDTF">2023-09-19T07:16:08Z</dcterms:modified>
</cp:coreProperties>
</file>