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1"/>
  </bookViews>
  <sheets>
    <sheet name="List3" sheetId="1" r:id="rId1"/>
    <sheet name="List4" sheetId="2" r:id="rId2"/>
  </sheets>
  <definedNames/>
  <calcPr fullCalcOnLoad="1"/>
</workbook>
</file>

<file path=xl/sharedStrings.xml><?xml version="1.0" encoding="utf-8"?>
<sst xmlns="http://schemas.openxmlformats.org/spreadsheetml/2006/main" count="198" uniqueCount="98">
  <si>
    <t xml:space="preserve">          REPUBLIKA HRVATSKA</t>
  </si>
  <si>
    <t>OSNOVNA ŠKOLA IVANA GORANA KOVAČIĆA</t>
  </si>
  <si>
    <t xml:space="preserve">  </t>
  </si>
  <si>
    <t xml:space="preserve">                 V I N K O V C I</t>
  </si>
  <si>
    <t xml:space="preserve">            </t>
  </si>
  <si>
    <t>FINANCIJSKI PLAN ZA</t>
  </si>
  <si>
    <t>VRSTA IZDATKA</t>
  </si>
  <si>
    <t>PROCJENJENAVRIJEDNOST (bez PDV)</t>
  </si>
  <si>
    <t>PLANIRANA SREDSTVA</t>
  </si>
  <si>
    <t>RASHODI POSLOVANJA</t>
  </si>
  <si>
    <t>Službena putovanja</t>
  </si>
  <si>
    <t>Dnevnice za službena putovanja</t>
  </si>
  <si>
    <t>Seminari, savjetovanja i simpoziji</t>
  </si>
  <si>
    <t>RASHODI ZA MAT. I ENERGIJU</t>
  </si>
  <si>
    <t xml:space="preserve">Uredski materijal </t>
  </si>
  <si>
    <t>Literatura</t>
  </si>
  <si>
    <t>Materijal za higijenske potrebe</t>
  </si>
  <si>
    <t>Ostali mat.za potr.red.posl.</t>
  </si>
  <si>
    <t>Energija</t>
  </si>
  <si>
    <t>Električna energija</t>
  </si>
  <si>
    <t>Plin</t>
  </si>
  <si>
    <t>Sitni inventar</t>
  </si>
  <si>
    <t>RASHODI ZA USLUGE</t>
  </si>
  <si>
    <t>Usluge telefona,pošte i prijevoza</t>
  </si>
  <si>
    <t>- usluge telefona,telefaksa</t>
  </si>
  <si>
    <t>- usluge interneta</t>
  </si>
  <si>
    <t>- poštarina</t>
  </si>
  <si>
    <t>- prijevoz učenika</t>
  </si>
  <si>
    <t>Usluge promidžbe i informiranja</t>
  </si>
  <si>
    <t>Komunalne usluge</t>
  </si>
  <si>
    <t>- opskrba vodom</t>
  </si>
  <si>
    <t>- iznošenje i odvoz smeća</t>
  </si>
  <si>
    <t>- deratizacija i dezinsekcija</t>
  </si>
  <si>
    <t>- dimnjačarske i ekološke usluge</t>
  </si>
  <si>
    <t>- ostale komunalne usluge</t>
  </si>
  <si>
    <t>Zdravstvene i veterinarske usluge</t>
  </si>
  <si>
    <t>Intelektualne i osobne usluge</t>
  </si>
  <si>
    <t>0,00</t>
  </si>
  <si>
    <t>Računalne usluge</t>
  </si>
  <si>
    <t>Ostale usluge</t>
  </si>
  <si>
    <t>- grafičke i tiskarske usluge</t>
  </si>
  <si>
    <t>- film i izrada fotografija</t>
  </si>
  <si>
    <t>- uređenje prostora</t>
  </si>
  <si>
    <t>- usluge čišćenja, pranja i slično</t>
  </si>
  <si>
    <t>- usluge čuvanja imovine i osoba</t>
  </si>
  <si>
    <t>- ostale usluge</t>
  </si>
  <si>
    <t>Ostali nespomenuti rashodi</t>
  </si>
  <si>
    <t>Reprezentacija</t>
  </si>
  <si>
    <t>Članarine</t>
  </si>
  <si>
    <t>1.570,00</t>
  </si>
  <si>
    <t>3.387,73</t>
  </si>
  <si>
    <t>Bankarske usluge</t>
  </si>
  <si>
    <t>528.285,53</t>
  </si>
  <si>
    <t>TEKUĆE I INVEST. ODRŽAVANJE</t>
  </si>
  <si>
    <t>Ostale usluge tek.i inv.održavanja</t>
  </si>
  <si>
    <t>U K U P N O</t>
  </si>
  <si>
    <t xml:space="preserve">KAPITALNA  ULAGANJA  I TROŠKOVE POSLOVANJA IZ VLASTITIH PRIHODA </t>
  </si>
  <si>
    <t>PROCJENJENA VRIJEDNOST        (bez PDV)</t>
  </si>
  <si>
    <t>VLASTITI PRIHODI</t>
  </si>
  <si>
    <t>Ugovori o djelu</t>
  </si>
  <si>
    <t>UKUPNO</t>
  </si>
  <si>
    <t xml:space="preserve">                                                                                         RAVNATELJ;</t>
  </si>
  <si>
    <t xml:space="preserve">                                                                                     Krešimir Marijanović, prof.</t>
  </si>
  <si>
    <t xml:space="preserve">                                                                                                                                                                 VRSTA IZDATKA</t>
  </si>
  <si>
    <t>Naknada za smještaj na sl. putu</t>
  </si>
  <si>
    <t>Naknada za prijevoz na sl. putu</t>
  </si>
  <si>
    <t>Uredski mat. i ostali mat.rashodi</t>
  </si>
  <si>
    <t>Sl. radna i zaštitna odjeća i obuća</t>
  </si>
  <si>
    <t>Obv. zdravstveni pregledi zaposlenika</t>
  </si>
  <si>
    <t>Ostali nespom. rashodi poslovanja</t>
  </si>
  <si>
    <t>Rashodi prot. (vijenci,cvijeće,svijeće)</t>
  </si>
  <si>
    <t>UKUPNO MAT.  I FINANC. RASH.</t>
  </si>
  <si>
    <t>Mat. i dijelovi za tek.i invest.održ.</t>
  </si>
  <si>
    <t>Mat. i dijel.za tek.i invest. održ.GO</t>
  </si>
  <si>
    <t>Usluge tek.i inv.održav.GO</t>
  </si>
  <si>
    <t>KTO</t>
  </si>
  <si>
    <t>Mat. i sred. za čišćenje i održavanje</t>
  </si>
  <si>
    <t>Usluge tek. i investicijskog održ.</t>
  </si>
  <si>
    <t>Ostali mat. i dijel.za tek.i invest.održ.</t>
  </si>
  <si>
    <t>Mat. i dijel.za tek. i invest. održ. Opr.</t>
  </si>
  <si>
    <t>Usl. tek i inv.održ.postr.i opr.</t>
  </si>
  <si>
    <t>FINANCIJSKI PLAN ZA 2014.GODINU</t>
  </si>
  <si>
    <t xml:space="preserve">Ostali nespom.financiski rashodi </t>
  </si>
  <si>
    <t xml:space="preserve">                                                                            PLAN NABAVE ZA 2015.GODINU </t>
  </si>
  <si>
    <t xml:space="preserve">                                                                                                          PLAN NABAVE ZA 2015.GODINU U</t>
  </si>
  <si>
    <t>Računala i računalna oprema</t>
  </si>
  <si>
    <t>Ostali nespom.rashodi poslovanja</t>
  </si>
  <si>
    <t>Sitan inventar</t>
  </si>
  <si>
    <t>Vinkovci,17.07.2015.godine</t>
  </si>
  <si>
    <t>2015.GOD.</t>
  </si>
  <si>
    <t>Nakn. za korištenje priv.aut.u sl.sv.</t>
  </si>
  <si>
    <t>Premije osiguranja ostale imovine</t>
  </si>
  <si>
    <t>Računala i rač.opr. E-dnevnici</t>
  </si>
  <si>
    <t>Ukupno računala i rač.oprema</t>
  </si>
  <si>
    <t xml:space="preserve">                                                                                                          PLAN NABAVE ZA 2016.GODINU U</t>
  </si>
  <si>
    <t xml:space="preserve">                                                                            PLAN NABAVE ZA 2016.GODINU </t>
  </si>
  <si>
    <t>Vinkovci20.11.2015.godine</t>
  </si>
  <si>
    <t>Uredski namještaj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</si>
</sst>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43" fontId="2" fillId="0" borderId="13" xfId="59" applyFont="1" applyBorder="1" applyAlignment="1">
      <alignment horizontal="right" vertical="top" wrapText="1"/>
    </xf>
    <xf numFmtId="0" fontId="6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43" fontId="1" fillId="0" borderId="13" xfId="59" applyFont="1" applyBorder="1" applyAlignment="1">
      <alignment horizontal="right" vertical="top" wrapText="1"/>
    </xf>
    <xf numFmtId="43" fontId="2" fillId="0" borderId="15" xfId="59" applyFont="1" applyBorder="1" applyAlignment="1">
      <alignment horizontal="right" vertical="top" wrapText="1"/>
    </xf>
    <xf numFmtId="43" fontId="1" fillId="0" borderId="16" xfId="59" applyFont="1" applyBorder="1" applyAlignment="1">
      <alignment horizontal="right" vertical="top" wrapText="1"/>
    </xf>
    <xf numFmtId="43" fontId="1" fillId="0" borderId="10" xfId="59" applyFont="1" applyBorder="1" applyAlignment="1">
      <alignment horizontal="right" vertical="top" wrapText="1"/>
    </xf>
    <xf numFmtId="43" fontId="2" fillId="0" borderId="13" xfId="0" applyNumberFormat="1" applyFont="1" applyBorder="1" applyAlignment="1">
      <alignment horizontal="right" vertical="top" wrapText="1"/>
    </xf>
    <xf numFmtId="43" fontId="1" fillId="0" borderId="13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3" fontId="4" fillId="0" borderId="11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18" xfId="0" applyFont="1" applyBorder="1" applyAlignment="1">
      <alignment vertical="top" wrapText="1"/>
    </xf>
    <xf numFmtId="4" fontId="2" fillId="0" borderId="18" xfId="0" applyNumberFormat="1" applyFont="1" applyBorder="1" applyAlignment="1">
      <alignment horizontal="right" vertical="top" wrapText="1"/>
    </xf>
    <xf numFmtId="43" fontId="2" fillId="0" borderId="18" xfId="59" applyFont="1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4" fontId="1" fillId="0" borderId="15" xfId="0" applyNumberFormat="1" applyFont="1" applyBorder="1" applyAlignment="1">
      <alignment horizontal="right" vertical="top" wrapText="1"/>
    </xf>
    <xf numFmtId="43" fontId="1" fillId="0" borderId="15" xfId="59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43" fontId="1" fillId="0" borderId="0" xfId="0" applyNumberFormat="1" applyFont="1" applyBorder="1" applyAlignment="1">
      <alignment horizontal="right" vertical="top" wrapText="1"/>
    </xf>
    <xf numFmtId="43" fontId="1" fillId="0" borderId="0" xfId="59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3" fontId="2" fillId="0" borderId="16" xfId="59" applyFont="1" applyBorder="1" applyAlignment="1">
      <alignment horizontal="right" vertical="top" wrapText="1"/>
    </xf>
    <xf numFmtId="43" fontId="2" fillId="0" borderId="13" xfId="0" applyNumberFormat="1" applyFont="1" applyBorder="1" applyAlignment="1">
      <alignment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zoomScalePageLayoutView="0" workbookViewId="0" topLeftCell="A1">
      <selection activeCell="H13" sqref="H13"/>
    </sheetView>
  </sheetViews>
  <sheetFormatPr defaultColWidth="9.140625" defaultRowHeight="12.75"/>
  <cols>
    <col min="2" max="2" width="12.28125" style="0" customWidth="1"/>
    <col min="3" max="3" width="29.00390625" style="0" customWidth="1"/>
    <col min="4" max="4" width="17.421875" style="0" customWidth="1"/>
    <col min="5" max="5" width="19.281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88</v>
      </c>
    </row>
    <row r="7" ht="15.75">
      <c r="A7" s="2" t="s">
        <v>83</v>
      </c>
    </row>
    <row r="8" ht="13.5" thickBot="1">
      <c r="A8" s="1"/>
    </row>
    <row r="9" spans="1:5" ht="31.5" customHeight="1">
      <c r="A9" s="3" t="s">
        <v>75</v>
      </c>
      <c r="B9" s="5" t="s">
        <v>5</v>
      </c>
      <c r="C9" s="3" t="s">
        <v>63</v>
      </c>
      <c r="D9" s="3" t="s">
        <v>7</v>
      </c>
      <c r="E9" s="3" t="s">
        <v>8</v>
      </c>
    </row>
    <row r="10" spans="1:5" ht="13.5" thickBot="1">
      <c r="A10" s="4"/>
      <c r="B10" s="6" t="s">
        <v>89</v>
      </c>
      <c r="C10" s="4"/>
      <c r="D10" s="4"/>
      <c r="E10" s="4"/>
    </row>
    <row r="11" spans="1:5" ht="21" customHeight="1" thickBot="1">
      <c r="A11" s="19">
        <v>67</v>
      </c>
      <c r="B11" s="8">
        <f>B12+B64+B73</f>
        <v>753500</v>
      </c>
      <c r="C11" s="9" t="s">
        <v>9</v>
      </c>
      <c r="D11" s="10"/>
      <c r="E11" s="11"/>
    </row>
    <row r="12" spans="1:5" ht="13.5" thickBot="1">
      <c r="A12" s="19">
        <v>67</v>
      </c>
      <c r="B12" s="8">
        <f>B13+B19+B31+B55+B62</f>
        <v>684000</v>
      </c>
      <c r="C12" s="9"/>
      <c r="D12" s="10"/>
      <c r="E12" s="11"/>
    </row>
    <row r="13" spans="1:5" ht="13.5" customHeight="1" thickBot="1">
      <c r="A13" s="19">
        <v>321</v>
      </c>
      <c r="B13" s="8">
        <f>E13</f>
        <v>37937</v>
      </c>
      <c r="C13" s="9" t="s">
        <v>10</v>
      </c>
      <c r="D13" s="8">
        <f>SUM(D14:D16)</f>
        <v>30905.6</v>
      </c>
      <c r="E13" s="8">
        <f>SUM(E14:E18)</f>
        <v>37937</v>
      </c>
    </row>
    <row r="14" spans="1:5" ht="13.5" customHeight="1" thickBot="1">
      <c r="A14" s="7">
        <v>32111</v>
      </c>
      <c r="B14" s="11"/>
      <c r="C14" s="6" t="s">
        <v>11</v>
      </c>
      <c r="D14" s="12">
        <v>18000</v>
      </c>
      <c r="E14" s="12">
        <v>14925</v>
      </c>
    </row>
    <row r="15" spans="1:5" ht="13.5" customHeight="1" thickBot="1">
      <c r="A15" s="7">
        <v>32113</v>
      </c>
      <c r="B15" s="11"/>
      <c r="C15" s="6" t="s">
        <v>64</v>
      </c>
      <c r="D15" s="12">
        <f>E15/1.25</f>
        <v>8408</v>
      </c>
      <c r="E15" s="12">
        <v>10510</v>
      </c>
    </row>
    <row r="16" spans="1:5" ht="13.5" customHeight="1" thickBot="1">
      <c r="A16" s="7">
        <v>32115</v>
      </c>
      <c r="B16" s="11"/>
      <c r="C16" s="6" t="s">
        <v>65</v>
      </c>
      <c r="D16" s="12">
        <f>E16/1.25</f>
        <v>4497.6</v>
      </c>
      <c r="E16" s="12">
        <v>5622</v>
      </c>
    </row>
    <row r="17" spans="1:5" ht="13.5" customHeight="1" thickBot="1">
      <c r="A17" s="7">
        <v>32141</v>
      </c>
      <c r="B17" s="11"/>
      <c r="C17" s="6" t="s">
        <v>90</v>
      </c>
      <c r="D17" s="12">
        <f>E17/1.25</f>
        <v>4760</v>
      </c>
      <c r="E17" s="12">
        <v>5950</v>
      </c>
    </row>
    <row r="18" spans="1:5" ht="13.5" customHeight="1" thickBot="1">
      <c r="A18" s="7">
        <v>32131</v>
      </c>
      <c r="B18" s="8"/>
      <c r="C18" s="9" t="s">
        <v>12</v>
      </c>
      <c r="D18" s="12">
        <f>E18/1.25</f>
        <v>744</v>
      </c>
      <c r="E18" s="8">
        <v>930</v>
      </c>
    </row>
    <row r="19" spans="1:5" ht="13.5" customHeight="1" thickBot="1">
      <c r="A19" s="19">
        <v>322</v>
      </c>
      <c r="B19" s="8">
        <f>E20+E26+E29+E30</f>
        <v>299417</v>
      </c>
      <c r="C19" s="9" t="s">
        <v>13</v>
      </c>
      <c r="D19" s="11"/>
      <c r="E19" s="11"/>
    </row>
    <row r="20" spans="1:5" ht="13.5" customHeight="1" thickBot="1">
      <c r="A20" s="19">
        <v>3221</v>
      </c>
      <c r="B20" s="11"/>
      <c r="C20" s="9" t="s">
        <v>66</v>
      </c>
      <c r="D20" s="8">
        <f>SUM(D21:D25)</f>
        <v>35440</v>
      </c>
      <c r="E20" s="8">
        <f>SUM(E21:E25)</f>
        <v>44300</v>
      </c>
    </row>
    <row r="21" spans="1:5" ht="13.5" customHeight="1" thickBot="1">
      <c r="A21" s="7">
        <v>32211</v>
      </c>
      <c r="B21" s="6"/>
      <c r="C21" s="6" t="s">
        <v>14</v>
      </c>
      <c r="D21" s="12">
        <f>E21/1.25</f>
        <v>8720</v>
      </c>
      <c r="E21" s="12">
        <v>10900</v>
      </c>
    </row>
    <row r="22" spans="1:5" ht="13.5" customHeight="1" thickBot="1">
      <c r="A22" s="7">
        <v>32212</v>
      </c>
      <c r="B22" s="6"/>
      <c r="C22" s="6" t="s">
        <v>15</v>
      </c>
      <c r="D22" s="12">
        <f>E22/1.25</f>
        <v>4960</v>
      </c>
      <c r="E22" s="12">
        <v>6200</v>
      </c>
    </row>
    <row r="23" spans="1:5" ht="13.5" customHeight="1" thickBot="1">
      <c r="A23" s="7">
        <v>32214</v>
      </c>
      <c r="B23" s="6"/>
      <c r="C23" s="6" t="s">
        <v>76</v>
      </c>
      <c r="D23" s="12">
        <f>E23/1.25</f>
        <v>10880</v>
      </c>
      <c r="E23" s="12">
        <v>13600</v>
      </c>
    </row>
    <row r="24" spans="1:5" ht="13.5" customHeight="1" thickBot="1">
      <c r="A24" s="7">
        <v>32216</v>
      </c>
      <c r="B24" s="6"/>
      <c r="C24" s="6" t="s">
        <v>16</v>
      </c>
      <c r="D24" s="12">
        <f>E24/1.25</f>
        <v>6080</v>
      </c>
      <c r="E24" s="12">
        <v>7600</v>
      </c>
    </row>
    <row r="25" spans="1:5" ht="13.5" customHeight="1" thickBot="1">
      <c r="A25" s="7">
        <v>32219</v>
      </c>
      <c r="B25" s="6"/>
      <c r="C25" s="6" t="s">
        <v>17</v>
      </c>
      <c r="D25" s="12">
        <f>E25/1.25</f>
        <v>4800</v>
      </c>
      <c r="E25" s="12">
        <v>6000</v>
      </c>
    </row>
    <row r="26" spans="1:5" ht="13.5" customHeight="1" thickBot="1">
      <c r="A26" s="19">
        <v>3223</v>
      </c>
      <c r="B26" s="6"/>
      <c r="C26" s="9" t="s">
        <v>18</v>
      </c>
      <c r="D26" s="8">
        <f>SUM(D27:D28)</f>
        <v>197309.59999999998</v>
      </c>
      <c r="E26" s="8">
        <f>SUM(E27:E28)</f>
        <v>246637</v>
      </c>
    </row>
    <row r="27" spans="1:5" ht="13.5" customHeight="1" thickBot="1">
      <c r="A27" s="7">
        <v>32231</v>
      </c>
      <c r="B27" s="6"/>
      <c r="C27" s="6" t="s">
        <v>19</v>
      </c>
      <c r="D27" s="12">
        <f>E27/1.25</f>
        <v>48119.2</v>
      </c>
      <c r="E27" s="12">
        <v>60149</v>
      </c>
    </row>
    <row r="28" spans="1:5" ht="13.5" customHeight="1" thickBot="1">
      <c r="A28" s="7">
        <v>32233</v>
      </c>
      <c r="B28" s="6"/>
      <c r="C28" s="6" t="s">
        <v>20</v>
      </c>
      <c r="D28" s="12">
        <f>E28/1.25</f>
        <v>149190.4</v>
      </c>
      <c r="E28" s="12">
        <v>186488</v>
      </c>
    </row>
    <row r="29" spans="1:5" ht="13.5" customHeight="1" thickBot="1">
      <c r="A29" s="19">
        <v>3225</v>
      </c>
      <c r="B29" s="6"/>
      <c r="C29" s="9" t="s">
        <v>21</v>
      </c>
      <c r="D29" s="8">
        <f>E29/1.25</f>
        <v>4288</v>
      </c>
      <c r="E29" s="8">
        <v>5360</v>
      </c>
    </row>
    <row r="30" spans="1:5" ht="13.5" customHeight="1" thickBot="1">
      <c r="A30" s="19">
        <v>3227</v>
      </c>
      <c r="B30" s="6"/>
      <c r="C30" s="9" t="s">
        <v>67</v>
      </c>
      <c r="D30" s="8">
        <f>E30/1.25</f>
        <v>2496</v>
      </c>
      <c r="E30" s="8">
        <v>3120</v>
      </c>
    </row>
    <row r="31" spans="1:5" ht="13.5" customHeight="1" thickBot="1">
      <c r="A31" s="19">
        <v>323</v>
      </c>
      <c r="B31" s="8">
        <f>E32+E37+E38+E44++E47+E48</f>
        <v>327954</v>
      </c>
      <c r="C31" s="9" t="s">
        <v>22</v>
      </c>
      <c r="D31" s="6"/>
      <c r="E31" s="10"/>
    </row>
    <row r="32" spans="1:5" ht="13.5" customHeight="1" thickBot="1">
      <c r="A32" s="19">
        <v>3231</v>
      </c>
      <c r="B32" s="6"/>
      <c r="C32" s="9" t="s">
        <v>23</v>
      </c>
      <c r="D32" s="8">
        <f>D33+D34+D35+D36</f>
        <v>186057.6</v>
      </c>
      <c r="E32" s="8">
        <f>SUM(E33:E36)</f>
        <v>232572</v>
      </c>
    </row>
    <row r="33" spans="1:5" ht="13.5" customHeight="1" thickBot="1">
      <c r="A33" s="7">
        <v>32311</v>
      </c>
      <c r="B33" s="6"/>
      <c r="C33" s="6" t="s">
        <v>24</v>
      </c>
      <c r="D33" s="12">
        <f>E33/1.25</f>
        <v>10457.6</v>
      </c>
      <c r="E33" s="28">
        <v>13072</v>
      </c>
    </row>
    <row r="34" spans="1:5" ht="13.5" customHeight="1" thickBot="1">
      <c r="A34" s="7">
        <v>32312</v>
      </c>
      <c r="B34" s="6"/>
      <c r="C34" s="6" t="s">
        <v>25</v>
      </c>
      <c r="D34" s="12">
        <f>E34/1.25</f>
        <v>1200</v>
      </c>
      <c r="E34" s="28">
        <v>1500</v>
      </c>
    </row>
    <row r="35" spans="1:5" ht="13.5" customHeight="1" thickBot="1">
      <c r="A35" s="7">
        <v>32313</v>
      </c>
      <c r="B35" s="6"/>
      <c r="C35" s="6" t="s">
        <v>26</v>
      </c>
      <c r="D35" s="12">
        <f>E35/1.25</f>
        <v>4000</v>
      </c>
      <c r="E35" s="28">
        <v>5000</v>
      </c>
    </row>
    <row r="36" spans="1:5" ht="13.5" customHeight="1" thickBot="1">
      <c r="A36" s="7">
        <v>32319</v>
      </c>
      <c r="B36" s="6"/>
      <c r="C36" s="6" t="s">
        <v>27</v>
      </c>
      <c r="D36" s="12">
        <f>E36/1.25</f>
        <v>170400</v>
      </c>
      <c r="E36" s="28">
        <v>213000</v>
      </c>
    </row>
    <row r="37" spans="1:5" ht="13.5" customHeight="1" thickBot="1">
      <c r="A37" s="19">
        <v>3233</v>
      </c>
      <c r="B37" s="6"/>
      <c r="C37" s="9" t="s">
        <v>28</v>
      </c>
      <c r="D37" s="8">
        <f>E37/1.25</f>
        <v>1536</v>
      </c>
      <c r="E37" s="25">
        <v>1920</v>
      </c>
    </row>
    <row r="38" spans="1:5" ht="13.5" customHeight="1" thickBot="1">
      <c r="A38" s="19">
        <v>3234</v>
      </c>
      <c r="B38" s="6"/>
      <c r="C38" s="9" t="s">
        <v>29</v>
      </c>
      <c r="D38" s="25">
        <f>D39+D40+D41+D42+D43</f>
        <v>39590.4</v>
      </c>
      <c r="E38" s="25">
        <f>SUM(E39:E43)</f>
        <v>49488</v>
      </c>
    </row>
    <row r="39" spans="1:5" ht="13.5" customHeight="1" thickBot="1">
      <c r="A39" s="7">
        <v>32341</v>
      </c>
      <c r="B39" s="6"/>
      <c r="C39" s="6" t="s">
        <v>30</v>
      </c>
      <c r="D39" s="12">
        <f>E39/1.25</f>
        <v>11555.2</v>
      </c>
      <c r="E39" s="28">
        <v>14444</v>
      </c>
    </row>
    <row r="40" spans="1:5" ht="13.5" customHeight="1" thickBot="1">
      <c r="A40" s="7">
        <v>32342</v>
      </c>
      <c r="B40" s="6"/>
      <c r="C40" s="6" t="s">
        <v>31</v>
      </c>
      <c r="D40" s="12">
        <f>E40/1.25</f>
        <v>3900</v>
      </c>
      <c r="E40" s="28">
        <v>4875</v>
      </c>
    </row>
    <row r="41" spans="1:5" ht="13.5" customHeight="1" thickBot="1">
      <c r="A41" s="7">
        <v>32343</v>
      </c>
      <c r="B41" s="6"/>
      <c r="C41" s="6" t="s">
        <v>32</v>
      </c>
      <c r="D41" s="12">
        <f>E41/1.25</f>
        <v>1500</v>
      </c>
      <c r="E41" s="28">
        <v>1875</v>
      </c>
    </row>
    <row r="42" spans="1:5" ht="13.5" customHeight="1" thickBot="1">
      <c r="A42" s="7">
        <v>32344</v>
      </c>
      <c r="B42" s="6"/>
      <c r="C42" s="6" t="s">
        <v>33</v>
      </c>
      <c r="D42" s="12">
        <f>E42/1.25</f>
        <v>540</v>
      </c>
      <c r="E42" s="28">
        <v>675</v>
      </c>
    </row>
    <row r="43" spans="1:5" ht="13.5" customHeight="1" thickBot="1">
      <c r="A43" s="7">
        <v>32349</v>
      </c>
      <c r="B43" s="6"/>
      <c r="C43" s="6" t="s">
        <v>34</v>
      </c>
      <c r="D43" s="12">
        <f>E43/1.25</f>
        <v>22095.2</v>
      </c>
      <c r="E43" s="28">
        <v>27619</v>
      </c>
    </row>
    <row r="44" spans="1:5" ht="13.5" customHeight="1" thickBot="1">
      <c r="A44" s="19">
        <v>3235</v>
      </c>
      <c r="B44" s="6"/>
      <c r="C44" s="9" t="s">
        <v>35</v>
      </c>
      <c r="D44" s="32">
        <f>E44</f>
        <v>21500</v>
      </c>
      <c r="E44" s="32">
        <f>E45+E46</f>
        <v>21500</v>
      </c>
    </row>
    <row r="45" spans="1:5" ht="13.5" customHeight="1" thickBot="1">
      <c r="A45" s="7">
        <v>32361</v>
      </c>
      <c r="B45" s="6"/>
      <c r="C45" s="6" t="s">
        <v>68</v>
      </c>
      <c r="D45" s="33">
        <f>E45</f>
        <v>12500</v>
      </c>
      <c r="E45" s="28">
        <v>12500</v>
      </c>
    </row>
    <row r="46" spans="1:5" ht="13.5" customHeight="1" thickBot="1">
      <c r="A46" s="19">
        <v>3237</v>
      </c>
      <c r="B46" s="6"/>
      <c r="C46" s="9" t="s">
        <v>36</v>
      </c>
      <c r="D46" s="33">
        <f>E46</f>
        <v>9000</v>
      </c>
      <c r="E46" s="25">
        <v>9000</v>
      </c>
    </row>
    <row r="47" spans="1:5" ht="13.5" customHeight="1" thickBot="1">
      <c r="A47" s="19">
        <v>3238</v>
      </c>
      <c r="B47" s="6"/>
      <c r="C47" s="9" t="s">
        <v>38</v>
      </c>
      <c r="D47" s="8">
        <f>E47/1.25</f>
        <v>11020.8</v>
      </c>
      <c r="E47" s="25">
        <v>13776</v>
      </c>
    </row>
    <row r="48" spans="1:5" ht="13.5" customHeight="1" thickBot="1">
      <c r="A48" s="19">
        <v>3239</v>
      </c>
      <c r="B48" s="11"/>
      <c r="C48" s="9" t="s">
        <v>39</v>
      </c>
      <c r="D48" s="25">
        <f>D49+D50+D51+D52+D53+D54</f>
        <v>6958.400000000001</v>
      </c>
      <c r="E48" s="25">
        <f>E49+E50+E51+E52+E53+E54</f>
        <v>8698</v>
      </c>
    </row>
    <row r="49" spans="1:5" ht="13.5" customHeight="1" thickBot="1">
      <c r="A49" s="7">
        <v>32391</v>
      </c>
      <c r="B49" s="6"/>
      <c r="C49" s="6" t="s">
        <v>40</v>
      </c>
      <c r="D49" s="12">
        <f aca="true" t="shared" si="0" ref="D49:D56">E49/1.25</f>
        <v>100</v>
      </c>
      <c r="E49" s="28">
        <v>125</v>
      </c>
    </row>
    <row r="50" spans="1:5" ht="13.5" customHeight="1" thickBot="1">
      <c r="A50" s="7">
        <v>32392</v>
      </c>
      <c r="B50" s="6"/>
      <c r="C50" s="6" t="s">
        <v>41</v>
      </c>
      <c r="D50" s="12">
        <f t="shared" si="0"/>
        <v>0</v>
      </c>
      <c r="E50" s="28" t="s">
        <v>37</v>
      </c>
    </row>
    <row r="51" spans="1:5" ht="13.5" customHeight="1" thickBot="1">
      <c r="A51" s="7">
        <v>32393</v>
      </c>
      <c r="B51" s="6"/>
      <c r="C51" s="6" t="s">
        <v>42</v>
      </c>
      <c r="D51" s="12">
        <f t="shared" si="0"/>
        <v>0</v>
      </c>
      <c r="E51" s="10" t="s">
        <v>37</v>
      </c>
    </row>
    <row r="52" spans="1:5" ht="13.5" customHeight="1" thickBot="1">
      <c r="A52" s="7">
        <v>32394</v>
      </c>
      <c r="B52" s="6"/>
      <c r="C52" s="6" t="s">
        <v>43</v>
      </c>
      <c r="D52" s="12">
        <f t="shared" si="0"/>
        <v>0</v>
      </c>
      <c r="E52" s="28" t="s">
        <v>37</v>
      </c>
    </row>
    <row r="53" spans="1:5" ht="13.5" customHeight="1" thickBot="1">
      <c r="A53" s="7">
        <v>32395</v>
      </c>
      <c r="B53" s="6"/>
      <c r="C53" s="6" t="s">
        <v>44</v>
      </c>
      <c r="D53" s="12">
        <f t="shared" si="0"/>
        <v>4601.6</v>
      </c>
      <c r="E53" s="28">
        <v>5752</v>
      </c>
    </row>
    <row r="54" spans="1:5" ht="13.5" customHeight="1" thickBot="1">
      <c r="A54" s="13">
        <v>32399</v>
      </c>
      <c r="B54" s="45"/>
      <c r="C54" s="45" t="s">
        <v>45</v>
      </c>
      <c r="D54" s="46">
        <f t="shared" si="0"/>
        <v>2256.8</v>
      </c>
      <c r="E54" s="47">
        <v>2821</v>
      </c>
    </row>
    <row r="55" spans="1:5" ht="13.5" customHeight="1" thickBot="1">
      <c r="A55" s="20">
        <v>329</v>
      </c>
      <c r="B55" s="53">
        <f>E55+E58+E59</f>
        <v>16992</v>
      </c>
      <c r="C55" s="24" t="s">
        <v>46</v>
      </c>
      <c r="D55" s="53">
        <f>D57+D58+D59</f>
        <v>6227.6</v>
      </c>
      <c r="E55" s="53">
        <f>E56+E57</f>
        <v>12000</v>
      </c>
    </row>
    <row r="56" spans="1:5" ht="13.5" customHeight="1">
      <c r="A56" s="37">
        <v>3292</v>
      </c>
      <c r="B56" s="29"/>
      <c r="C56" s="15" t="s">
        <v>91</v>
      </c>
      <c r="D56" s="46">
        <f t="shared" si="0"/>
        <v>8000</v>
      </c>
      <c r="E56" s="29">
        <v>10000</v>
      </c>
    </row>
    <row r="57" spans="1:5" ht="13.5" customHeight="1" thickBot="1">
      <c r="A57" s="40">
        <v>3293</v>
      </c>
      <c r="B57" s="41"/>
      <c r="C57" s="42" t="s">
        <v>47</v>
      </c>
      <c r="D57" s="43">
        <f>E57/1.25</f>
        <v>1600</v>
      </c>
      <c r="E57" s="44">
        <v>2000</v>
      </c>
    </row>
    <row r="58" spans="1:5" ht="13.5" customHeight="1" thickBot="1" thickTop="1">
      <c r="A58" s="19">
        <v>3294</v>
      </c>
      <c r="B58" s="11"/>
      <c r="C58" s="9" t="s">
        <v>48</v>
      </c>
      <c r="D58" s="11" t="s">
        <v>49</v>
      </c>
      <c r="E58" s="25">
        <v>1170</v>
      </c>
    </row>
    <row r="59" spans="1:5" ht="13.5" customHeight="1" thickBot="1">
      <c r="A59" s="19">
        <v>3299</v>
      </c>
      <c r="B59" s="11"/>
      <c r="C59" s="9" t="s">
        <v>69</v>
      </c>
      <c r="D59" s="25">
        <f>D60+D61</f>
        <v>3057.6000000000004</v>
      </c>
      <c r="E59" s="25">
        <f>E60+E61</f>
        <v>3822</v>
      </c>
    </row>
    <row r="60" spans="1:5" ht="13.5" customHeight="1" thickBot="1">
      <c r="A60" s="7">
        <v>32991</v>
      </c>
      <c r="B60" s="11"/>
      <c r="C60" s="6" t="s">
        <v>70</v>
      </c>
      <c r="D60" s="12">
        <f>E60/1.25</f>
        <v>1582.4</v>
      </c>
      <c r="E60" s="28">
        <v>1978</v>
      </c>
    </row>
    <row r="61" spans="1:5" ht="13.5" customHeight="1" thickBot="1">
      <c r="A61" s="7">
        <v>32999</v>
      </c>
      <c r="B61" s="11"/>
      <c r="C61" s="6" t="s">
        <v>82</v>
      </c>
      <c r="D61" s="12">
        <f>E61/1.25</f>
        <v>1475.2</v>
      </c>
      <c r="E61" s="28">
        <v>1844</v>
      </c>
    </row>
    <row r="62" spans="1:5" ht="13.5" customHeight="1" thickBot="1">
      <c r="A62" s="37">
        <v>3431</v>
      </c>
      <c r="B62" s="29">
        <f>E62</f>
        <v>1700</v>
      </c>
      <c r="C62" s="15" t="s">
        <v>51</v>
      </c>
      <c r="D62" s="14" t="s">
        <v>50</v>
      </c>
      <c r="E62" s="29">
        <v>1700</v>
      </c>
    </row>
    <row r="63" spans="1:5" ht="13.5" customHeight="1" thickBot="1">
      <c r="A63" s="21"/>
      <c r="B63" s="20"/>
      <c r="C63" s="24" t="s">
        <v>71</v>
      </c>
      <c r="D63" s="20" t="s">
        <v>52</v>
      </c>
      <c r="E63" s="38">
        <f>B12</f>
        <v>684000</v>
      </c>
    </row>
    <row r="64" spans="1:5" ht="13.5" customHeight="1" thickBot="1">
      <c r="A64" s="19">
        <v>322</v>
      </c>
      <c r="B64" s="25">
        <f>E65+E69</f>
        <v>53000</v>
      </c>
      <c r="C64" s="9" t="s">
        <v>53</v>
      </c>
      <c r="D64" s="19"/>
      <c r="E64" s="19"/>
    </row>
    <row r="65" spans="1:5" ht="13.5" customHeight="1" thickBot="1">
      <c r="A65" s="19">
        <v>3224</v>
      </c>
      <c r="B65" s="6"/>
      <c r="C65" s="9" t="s">
        <v>72</v>
      </c>
      <c r="D65" s="25">
        <f>D66+D67+D68</f>
        <v>15421.6</v>
      </c>
      <c r="E65" s="25">
        <f>E66+E67+E68</f>
        <v>19277</v>
      </c>
    </row>
    <row r="66" spans="1:5" ht="13.5" customHeight="1" thickBot="1">
      <c r="A66" s="18">
        <v>32241</v>
      </c>
      <c r="B66" s="3"/>
      <c r="C66" s="3" t="s">
        <v>73</v>
      </c>
      <c r="D66" s="12">
        <f>E66/1.25</f>
        <v>6640</v>
      </c>
      <c r="E66" s="28">
        <v>8300</v>
      </c>
    </row>
    <row r="67" spans="1:5" ht="13.5" customHeight="1" thickBot="1">
      <c r="A67" s="18">
        <v>32242</v>
      </c>
      <c r="B67" s="3"/>
      <c r="C67" s="23" t="s">
        <v>79</v>
      </c>
      <c r="D67" s="12">
        <f>E67/1.25</f>
        <v>6400</v>
      </c>
      <c r="E67" s="30">
        <v>8000</v>
      </c>
    </row>
    <row r="68" spans="1:5" ht="13.5" customHeight="1" thickBot="1">
      <c r="A68" s="21">
        <v>32244</v>
      </c>
      <c r="B68" s="23"/>
      <c r="C68" s="23" t="s">
        <v>78</v>
      </c>
      <c r="D68" s="12">
        <f>E68/1.25</f>
        <v>2381.6</v>
      </c>
      <c r="E68" s="30">
        <v>2977</v>
      </c>
    </row>
    <row r="69" spans="1:5" ht="13.5" customHeight="1" thickBot="1">
      <c r="A69" s="19">
        <v>3232</v>
      </c>
      <c r="B69" s="6"/>
      <c r="C69" s="9" t="s">
        <v>77</v>
      </c>
      <c r="D69" s="25">
        <f>D70+D71+D74</f>
        <v>31698.4</v>
      </c>
      <c r="E69" s="25">
        <f>E70+E71+E72</f>
        <v>33723</v>
      </c>
    </row>
    <row r="70" spans="1:5" ht="13.5" customHeight="1" thickBot="1">
      <c r="A70" s="13">
        <v>32321</v>
      </c>
      <c r="B70" s="3"/>
      <c r="C70" s="22" t="s">
        <v>74</v>
      </c>
      <c r="D70" s="39">
        <f>E70/1.25</f>
        <v>0</v>
      </c>
      <c r="E70" s="31">
        <v>0</v>
      </c>
    </row>
    <row r="71" spans="1:5" ht="13.5" customHeight="1" thickBot="1">
      <c r="A71" s="21">
        <v>32322</v>
      </c>
      <c r="B71" s="23"/>
      <c r="C71" s="23" t="s">
        <v>80</v>
      </c>
      <c r="D71" s="12">
        <f>E71/1.25</f>
        <v>18498.4</v>
      </c>
      <c r="E71" s="30">
        <v>23123</v>
      </c>
    </row>
    <row r="72" spans="1:5" ht="13.5" customHeight="1" thickBot="1">
      <c r="A72" s="7">
        <v>32329</v>
      </c>
      <c r="B72" s="6"/>
      <c r="C72" s="6" t="s">
        <v>54</v>
      </c>
      <c r="D72" s="12">
        <f>E72/1.25</f>
        <v>8480</v>
      </c>
      <c r="E72" s="28">
        <v>10600</v>
      </c>
    </row>
    <row r="73" spans="1:5" ht="13.5" customHeight="1" thickBot="1">
      <c r="A73" s="19">
        <v>422</v>
      </c>
      <c r="B73" s="54">
        <f>E73</f>
        <v>16500</v>
      </c>
      <c r="C73" s="9" t="s">
        <v>93</v>
      </c>
      <c r="D73" s="12"/>
      <c r="E73" s="25">
        <f>E74</f>
        <v>16500</v>
      </c>
    </row>
    <row r="74" spans="1:5" ht="13.5" customHeight="1" thickBot="1">
      <c r="A74" s="7">
        <v>42211</v>
      </c>
      <c r="B74" s="6"/>
      <c r="C74" s="6" t="s">
        <v>92</v>
      </c>
      <c r="D74" s="12">
        <f>E74/1.25</f>
        <v>13200</v>
      </c>
      <c r="E74" s="28">
        <v>16500</v>
      </c>
    </row>
    <row r="75" spans="1:5" ht="19.5" customHeight="1" thickBot="1">
      <c r="A75" s="7"/>
      <c r="B75" s="4"/>
      <c r="C75" s="16" t="s">
        <v>55</v>
      </c>
      <c r="D75" s="35">
        <f>D18+D20+D26+D29+D30+D32+D37+DD44+D47+D48+D55+D62+D65+D69</f>
        <v>502585.7299999999</v>
      </c>
      <c r="E75" s="34">
        <f>B12+B64+B73</f>
        <v>753500</v>
      </c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7" t="s">
        <v>84</v>
      </c>
    </row>
    <row r="82" ht="12.75">
      <c r="A82" s="1" t="s">
        <v>56</v>
      </c>
    </row>
    <row r="83" ht="13.5" thickBot="1">
      <c r="A83" s="1"/>
    </row>
    <row r="84" spans="1:5" ht="37.5" customHeight="1" thickBot="1">
      <c r="A84" s="23" t="s">
        <v>75</v>
      </c>
      <c r="B84" s="23" t="s">
        <v>81</v>
      </c>
      <c r="C84" s="3" t="s">
        <v>6</v>
      </c>
      <c r="D84" s="23" t="s">
        <v>57</v>
      </c>
      <c r="E84" s="23" t="s">
        <v>8</v>
      </c>
    </row>
    <row r="85" spans="1:5" ht="21" customHeight="1" thickBot="1">
      <c r="A85" s="4">
        <v>6615</v>
      </c>
      <c r="B85" s="8">
        <f>E92</f>
        <v>54448</v>
      </c>
      <c r="C85" s="24" t="s">
        <v>58</v>
      </c>
      <c r="D85" s="10"/>
      <c r="E85" s="10"/>
    </row>
    <row r="86" spans="1:5" ht="13.5" customHeight="1" thickBot="1">
      <c r="A86" s="23">
        <v>32251</v>
      </c>
      <c r="B86" s="20"/>
      <c r="C86" s="6" t="s">
        <v>87</v>
      </c>
      <c r="D86" s="12">
        <f>E86/1.25</f>
        <v>0</v>
      </c>
      <c r="E86" s="28">
        <v>0</v>
      </c>
    </row>
    <row r="87" spans="1:5" ht="13.5" customHeight="1" thickBot="1">
      <c r="A87" s="23">
        <v>32372</v>
      </c>
      <c r="B87" s="20"/>
      <c r="C87" s="6" t="s">
        <v>59</v>
      </c>
      <c r="D87" s="12">
        <f>E87/1.25</f>
        <v>4640</v>
      </c>
      <c r="E87" s="28">
        <v>5800</v>
      </c>
    </row>
    <row r="88" spans="1:5" ht="13.5" customHeight="1" thickBot="1">
      <c r="A88" s="4">
        <v>32931</v>
      </c>
      <c r="B88" s="10"/>
      <c r="C88" s="6" t="s">
        <v>47</v>
      </c>
      <c r="D88" s="12">
        <f>E88/1.25</f>
        <v>6000</v>
      </c>
      <c r="E88" s="28">
        <v>7500</v>
      </c>
    </row>
    <row r="89" spans="1:5" ht="13.5" customHeight="1" thickBot="1">
      <c r="A89" s="4">
        <v>32999</v>
      </c>
      <c r="B89" s="10"/>
      <c r="C89" s="6" t="s">
        <v>86</v>
      </c>
      <c r="D89" s="12">
        <f>E89/1.25</f>
        <v>1718.4</v>
      </c>
      <c r="E89" s="28">
        <v>2148</v>
      </c>
    </row>
    <row r="90" spans="1:5" ht="13.5" customHeight="1" thickBot="1">
      <c r="A90" s="4">
        <v>42211</v>
      </c>
      <c r="B90" s="10"/>
      <c r="C90" s="6" t="s">
        <v>85</v>
      </c>
      <c r="D90" s="12">
        <f>E90/1.25</f>
        <v>31200</v>
      </c>
      <c r="E90" s="28">
        <v>39000</v>
      </c>
    </row>
    <row r="91" spans="1:5" ht="13.5" customHeight="1" thickBot="1">
      <c r="A91" s="26"/>
      <c r="B91" s="21"/>
      <c r="C91" s="26"/>
      <c r="D91" s="33"/>
      <c r="E91" s="28"/>
    </row>
    <row r="92" spans="1:5" ht="23.25" customHeight="1" thickBot="1">
      <c r="A92" s="23"/>
      <c r="B92" s="23"/>
      <c r="C92" s="27" t="s">
        <v>60</v>
      </c>
      <c r="D92" s="52">
        <f>E92/1.25</f>
        <v>43558.4</v>
      </c>
      <c r="E92" s="36">
        <f>SUM(E86:E91)</f>
        <v>54448</v>
      </c>
    </row>
    <row r="93" ht="12.75">
      <c r="A93" s="1"/>
    </row>
    <row r="94" ht="12.75">
      <c r="A94" s="1" t="s">
        <v>61</v>
      </c>
    </row>
    <row r="95" ht="12.75">
      <c r="A95" s="1"/>
    </row>
    <row r="96" ht="12.75">
      <c r="A96" s="1" t="s">
        <v>62</v>
      </c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7" spans="1:5" ht="15.75">
      <c r="A107" s="48"/>
      <c r="B107" s="49"/>
      <c r="C107" s="48"/>
      <c r="D107" s="50"/>
      <c r="E107" s="5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PageLayoutView="0" workbookViewId="0" topLeftCell="A1">
      <selection activeCell="E89" sqref="E89"/>
    </sheetView>
  </sheetViews>
  <sheetFormatPr defaultColWidth="9.140625" defaultRowHeight="12.75"/>
  <cols>
    <col min="2" max="2" width="12.28125" style="0" customWidth="1"/>
    <col min="3" max="3" width="29.00390625" style="0" customWidth="1"/>
    <col min="4" max="4" width="17.421875" style="0" customWidth="1"/>
    <col min="5" max="5" width="19.281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96</v>
      </c>
    </row>
    <row r="7" ht="15.75">
      <c r="A7" s="2" t="s">
        <v>95</v>
      </c>
    </row>
    <row r="8" ht="13.5" thickBot="1">
      <c r="A8" s="1"/>
    </row>
    <row r="9" spans="1:5" ht="32.25" customHeight="1">
      <c r="A9" s="3" t="s">
        <v>75</v>
      </c>
      <c r="B9" s="5" t="s">
        <v>5</v>
      </c>
      <c r="C9" s="3" t="s">
        <v>63</v>
      </c>
      <c r="D9" s="3" t="s">
        <v>7</v>
      </c>
      <c r="E9" s="3" t="s">
        <v>8</v>
      </c>
    </row>
    <row r="10" spans="1:5" ht="13.5" thickBot="1">
      <c r="A10" s="4"/>
      <c r="B10" s="6" t="s">
        <v>89</v>
      </c>
      <c r="C10" s="4"/>
      <c r="D10" s="4"/>
      <c r="E10" s="4"/>
    </row>
    <row r="11" spans="1:5" ht="13.5" customHeight="1" thickBot="1">
      <c r="A11" s="19">
        <v>67</v>
      </c>
      <c r="B11" s="8">
        <f>B12+B64+B73</f>
        <v>753500</v>
      </c>
      <c r="C11" s="9" t="s">
        <v>9</v>
      </c>
      <c r="D11" s="10"/>
      <c r="E11" s="11"/>
    </row>
    <row r="12" spans="1:5" ht="13.5" thickBot="1">
      <c r="A12" s="19">
        <v>67</v>
      </c>
      <c r="B12" s="8">
        <f>B13+B19+B31+B55+B62</f>
        <v>684000</v>
      </c>
      <c r="C12" s="9"/>
      <c r="D12" s="10"/>
      <c r="E12" s="11"/>
    </row>
    <row r="13" spans="1:5" ht="13.5" customHeight="1" thickBot="1">
      <c r="A13" s="19">
        <v>321</v>
      </c>
      <c r="B13" s="8">
        <f>E13</f>
        <v>37937</v>
      </c>
      <c r="C13" s="9" t="s">
        <v>10</v>
      </c>
      <c r="D13" s="8">
        <f>SUM(D14:D16)</f>
        <v>24845.6</v>
      </c>
      <c r="E13" s="8">
        <f>SUM(E14:E18)</f>
        <v>37937</v>
      </c>
    </row>
    <row r="14" spans="1:5" ht="13.5" customHeight="1" thickBot="1">
      <c r="A14" s="7">
        <v>32111</v>
      </c>
      <c r="B14" s="11"/>
      <c r="C14" s="6" t="s">
        <v>11</v>
      </c>
      <c r="D14" s="12">
        <f>E14/1.25</f>
        <v>11940</v>
      </c>
      <c r="E14" s="12">
        <v>14925</v>
      </c>
    </row>
    <row r="15" spans="1:5" ht="13.5" customHeight="1" thickBot="1">
      <c r="A15" s="7">
        <v>32113</v>
      </c>
      <c r="B15" s="11"/>
      <c r="C15" s="6" t="s">
        <v>64</v>
      </c>
      <c r="D15" s="12">
        <f>E15/1.25</f>
        <v>8408</v>
      </c>
      <c r="E15" s="12">
        <v>10510</v>
      </c>
    </row>
    <row r="16" spans="1:5" ht="13.5" customHeight="1" thickBot="1">
      <c r="A16" s="7">
        <v>32115</v>
      </c>
      <c r="B16" s="11"/>
      <c r="C16" s="6" t="s">
        <v>65</v>
      </c>
      <c r="D16" s="12">
        <f>E16/1.25</f>
        <v>4497.6</v>
      </c>
      <c r="E16" s="12">
        <v>5622</v>
      </c>
    </row>
    <row r="17" spans="1:5" ht="13.5" customHeight="1" thickBot="1">
      <c r="A17" s="7">
        <v>32141</v>
      </c>
      <c r="B17" s="11"/>
      <c r="C17" s="6" t="s">
        <v>90</v>
      </c>
      <c r="D17" s="12">
        <f>E17/1.25</f>
        <v>4760</v>
      </c>
      <c r="E17" s="12">
        <v>5950</v>
      </c>
    </row>
    <row r="18" spans="1:5" ht="13.5" customHeight="1" thickBot="1">
      <c r="A18" s="7">
        <v>32131</v>
      </c>
      <c r="B18" s="8"/>
      <c r="C18" s="9" t="s">
        <v>12</v>
      </c>
      <c r="D18" s="12">
        <f>E18/1.25</f>
        <v>744</v>
      </c>
      <c r="E18" s="12">
        <v>930</v>
      </c>
    </row>
    <row r="19" spans="1:5" ht="13.5" customHeight="1" thickBot="1">
      <c r="A19" s="19">
        <v>322</v>
      </c>
      <c r="B19" s="8">
        <f>E20+E26+E29+E30</f>
        <v>299417</v>
      </c>
      <c r="C19" s="9" t="s">
        <v>13</v>
      </c>
      <c r="D19" s="11"/>
      <c r="E19" s="11"/>
    </row>
    <row r="20" spans="1:5" ht="13.5" customHeight="1" thickBot="1">
      <c r="A20" s="19">
        <v>3221</v>
      </c>
      <c r="B20" s="11"/>
      <c r="C20" s="9" t="s">
        <v>66</v>
      </c>
      <c r="D20" s="8">
        <f>SUM(D21:D25)</f>
        <v>35440</v>
      </c>
      <c r="E20" s="8">
        <f>SUM(E21:E25)</f>
        <v>44300</v>
      </c>
    </row>
    <row r="21" spans="1:5" ht="13.5" customHeight="1" thickBot="1">
      <c r="A21" s="7">
        <v>32211</v>
      </c>
      <c r="B21" s="6"/>
      <c r="C21" s="6" t="s">
        <v>14</v>
      </c>
      <c r="D21" s="12">
        <f>E21/1.25</f>
        <v>8720</v>
      </c>
      <c r="E21" s="12">
        <v>10900</v>
      </c>
    </row>
    <row r="22" spans="1:5" ht="13.5" thickBot="1">
      <c r="A22" s="7">
        <v>32212</v>
      </c>
      <c r="B22" s="6"/>
      <c r="C22" s="6" t="s">
        <v>15</v>
      </c>
      <c r="D22" s="12">
        <f>E22/1.25</f>
        <v>4960</v>
      </c>
      <c r="E22" s="12">
        <v>6200</v>
      </c>
    </row>
    <row r="23" spans="1:5" ht="13.5" customHeight="1" thickBot="1">
      <c r="A23" s="7">
        <v>32214</v>
      </c>
      <c r="B23" s="6"/>
      <c r="C23" s="6" t="s">
        <v>76</v>
      </c>
      <c r="D23" s="12">
        <f>E23/1.25</f>
        <v>10880</v>
      </c>
      <c r="E23" s="12">
        <v>13600</v>
      </c>
    </row>
    <row r="24" spans="1:5" ht="13.5" customHeight="1" thickBot="1">
      <c r="A24" s="7">
        <v>32216</v>
      </c>
      <c r="B24" s="6"/>
      <c r="C24" s="6" t="s">
        <v>16</v>
      </c>
      <c r="D24" s="12">
        <f>E24/1.25</f>
        <v>6080</v>
      </c>
      <c r="E24" s="12">
        <v>7600</v>
      </c>
    </row>
    <row r="25" spans="1:5" ht="13.5" customHeight="1" thickBot="1">
      <c r="A25" s="7">
        <v>32219</v>
      </c>
      <c r="B25" s="6"/>
      <c r="C25" s="6" t="s">
        <v>17</v>
      </c>
      <c r="D25" s="12">
        <f>E25/1.25</f>
        <v>4800</v>
      </c>
      <c r="E25" s="12">
        <v>6000</v>
      </c>
    </row>
    <row r="26" spans="1:5" ht="13.5" thickBot="1">
      <c r="A26" s="19">
        <v>3223</v>
      </c>
      <c r="B26" s="6"/>
      <c r="C26" s="9" t="s">
        <v>18</v>
      </c>
      <c r="D26" s="8">
        <f>SUM(D27:D28)</f>
        <v>197309.59999999998</v>
      </c>
      <c r="E26" s="8">
        <f>SUM(E27:E28)</f>
        <v>246637</v>
      </c>
    </row>
    <row r="27" spans="1:5" ht="14.25" customHeight="1" thickBot="1">
      <c r="A27" s="7">
        <v>32231</v>
      </c>
      <c r="B27" s="6"/>
      <c r="C27" s="6" t="s">
        <v>19</v>
      </c>
      <c r="D27" s="12">
        <f>E27/1.25</f>
        <v>48119.2</v>
      </c>
      <c r="E27" s="12">
        <v>60149</v>
      </c>
    </row>
    <row r="28" spans="1:5" ht="13.5" thickBot="1">
      <c r="A28" s="7">
        <v>32233</v>
      </c>
      <c r="B28" s="6"/>
      <c r="C28" s="6" t="s">
        <v>20</v>
      </c>
      <c r="D28" s="12">
        <f>E28/1.25</f>
        <v>149190.4</v>
      </c>
      <c r="E28" s="12">
        <v>186488</v>
      </c>
    </row>
    <row r="29" spans="1:5" ht="13.5" customHeight="1" thickBot="1">
      <c r="A29" s="19">
        <v>3225</v>
      </c>
      <c r="B29" s="6"/>
      <c r="C29" s="9" t="s">
        <v>21</v>
      </c>
      <c r="D29" s="8">
        <f>E29/1.25</f>
        <v>4288</v>
      </c>
      <c r="E29" s="8">
        <v>5360</v>
      </c>
    </row>
    <row r="30" spans="1:5" ht="13.5" customHeight="1" thickBot="1">
      <c r="A30" s="19">
        <v>3227</v>
      </c>
      <c r="B30" s="6"/>
      <c r="C30" s="9" t="s">
        <v>67</v>
      </c>
      <c r="D30" s="8">
        <f>E30/1.25</f>
        <v>2496</v>
      </c>
      <c r="E30" s="8">
        <v>3120</v>
      </c>
    </row>
    <row r="31" spans="1:5" ht="13.5" customHeight="1" thickBot="1">
      <c r="A31" s="19">
        <v>323</v>
      </c>
      <c r="B31" s="8">
        <f>E32+E37+E38+E44++E47+E48</f>
        <v>327954</v>
      </c>
      <c r="C31" s="9" t="s">
        <v>22</v>
      </c>
      <c r="D31" s="6"/>
      <c r="E31" s="10"/>
    </row>
    <row r="32" spans="1:5" ht="13.5" customHeight="1" thickBot="1">
      <c r="A32" s="19">
        <v>3231</v>
      </c>
      <c r="B32" s="6"/>
      <c r="C32" s="9" t="s">
        <v>23</v>
      </c>
      <c r="D32" s="8">
        <f>D33+D34+D35+D36</f>
        <v>186057.6</v>
      </c>
      <c r="E32" s="8">
        <f>SUM(E33:E36)</f>
        <v>232572</v>
      </c>
    </row>
    <row r="33" spans="1:5" ht="13.5" customHeight="1" thickBot="1">
      <c r="A33" s="7">
        <v>32311</v>
      </c>
      <c r="B33" s="6"/>
      <c r="C33" s="6" t="s">
        <v>24</v>
      </c>
      <c r="D33" s="12">
        <f>E33/1.25</f>
        <v>10457.6</v>
      </c>
      <c r="E33" s="28">
        <v>13072</v>
      </c>
    </row>
    <row r="34" spans="1:5" ht="13.5" customHeight="1" thickBot="1">
      <c r="A34" s="7">
        <v>32312</v>
      </c>
      <c r="B34" s="6"/>
      <c r="C34" s="6" t="s">
        <v>25</v>
      </c>
      <c r="D34" s="12">
        <f>E34/1.25</f>
        <v>1200</v>
      </c>
      <c r="E34" s="28">
        <v>1500</v>
      </c>
    </row>
    <row r="35" spans="1:5" ht="13.5" thickBot="1">
      <c r="A35" s="7">
        <v>32313</v>
      </c>
      <c r="B35" s="6"/>
      <c r="C35" s="6" t="s">
        <v>26</v>
      </c>
      <c r="D35" s="12">
        <f>E35/1.25</f>
        <v>4000</v>
      </c>
      <c r="E35" s="28">
        <v>5000</v>
      </c>
    </row>
    <row r="36" spans="1:5" ht="13.5" customHeight="1" thickBot="1">
      <c r="A36" s="7">
        <v>32319</v>
      </c>
      <c r="B36" s="6"/>
      <c r="C36" s="6" t="s">
        <v>27</v>
      </c>
      <c r="D36" s="12">
        <f>E36/1.25</f>
        <v>170400</v>
      </c>
      <c r="E36" s="28">
        <v>213000</v>
      </c>
    </row>
    <row r="37" spans="1:5" ht="13.5" customHeight="1" thickBot="1">
      <c r="A37" s="19">
        <v>3233</v>
      </c>
      <c r="B37" s="6"/>
      <c r="C37" s="9" t="s">
        <v>28</v>
      </c>
      <c r="D37" s="8">
        <f>E37/1.25</f>
        <v>1536</v>
      </c>
      <c r="E37" s="25">
        <v>1920</v>
      </c>
    </row>
    <row r="38" spans="1:5" ht="13.5" customHeight="1" thickBot="1">
      <c r="A38" s="19">
        <v>3234</v>
      </c>
      <c r="B38" s="6"/>
      <c r="C38" s="9" t="s">
        <v>29</v>
      </c>
      <c r="D38" s="25">
        <f>D39+D40+D41+D42+D43</f>
        <v>39590.4</v>
      </c>
      <c r="E38" s="25">
        <f>SUM(E39:E43)</f>
        <v>49488</v>
      </c>
    </row>
    <row r="39" spans="1:5" ht="13.5" customHeight="1" thickBot="1">
      <c r="A39" s="7">
        <v>32341</v>
      </c>
      <c r="B39" s="6"/>
      <c r="C39" s="6" t="s">
        <v>30</v>
      </c>
      <c r="D39" s="12">
        <f>E39/1.25</f>
        <v>11555.2</v>
      </c>
      <c r="E39" s="28">
        <v>14444</v>
      </c>
    </row>
    <row r="40" spans="1:5" ht="13.5" customHeight="1" thickBot="1">
      <c r="A40" s="7">
        <v>32342</v>
      </c>
      <c r="B40" s="6"/>
      <c r="C40" s="6" t="s">
        <v>31</v>
      </c>
      <c r="D40" s="12">
        <f>E40/1.25</f>
        <v>3900</v>
      </c>
      <c r="E40" s="28">
        <v>4875</v>
      </c>
    </row>
    <row r="41" spans="1:5" ht="13.5" customHeight="1" thickBot="1">
      <c r="A41" s="7">
        <v>32343</v>
      </c>
      <c r="B41" s="6"/>
      <c r="C41" s="6" t="s">
        <v>32</v>
      </c>
      <c r="D41" s="12">
        <f>E41/1.25</f>
        <v>1500</v>
      </c>
      <c r="E41" s="28">
        <v>1875</v>
      </c>
    </row>
    <row r="42" spans="1:5" ht="13.5" customHeight="1" thickBot="1">
      <c r="A42" s="7">
        <v>32344</v>
      </c>
      <c r="B42" s="6"/>
      <c r="C42" s="6" t="s">
        <v>33</v>
      </c>
      <c r="D42" s="12">
        <f>E42/1.25</f>
        <v>540</v>
      </c>
      <c r="E42" s="28">
        <v>675</v>
      </c>
    </row>
    <row r="43" spans="1:5" ht="13.5" customHeight="1" thickBot="1">
      <c r="A43" s="7">
        <v>32349</v>
      </c>
      <c r="B43" s="6"/>
      <c r="C43" s="6" t="s">
        <v>34</v>
      </c>
      <c r="D43" s="12">
        <f>E43/1.25</f>
        <v>22095.2</v>
      </c>
      <c r="E43" s="28">
        <v>27619</v>
      </c>
    </row>
    <row r="44" spans="1:5" ht="13.5" customHeight="1" thickBot="1">
      <c r="A44" s="19">
        <v>3235</v>
      </c>
      <c r="B44" s="6"/>
      <c r="C44" s="9" t="s">
        <v>35</v>
      </c>
      <c r="D44" s="32">
        <f>E44</f>
        <v>21500</v>
      </c>
      <c r="E44" s="32">
        <f>E45+E46</f>
        <v>21500</v>
      </c>
    </row>
    <row r="45" spans="1:5" ht="13.5" customHeight="1" thickBot="1">
      <c r="A45" s="7">
        <v>32361</v>
      </c>
      <c r="B45" s="6"/>
      <c r="C45" s="6" t="s">
        <v>68</v>
      </c>
      <c r="D45" s="33">
        <f>E45</f>
        <v>12500</v>
      </c>
      <c r="E45" s="28">
        <v>12500</v>
      </c>
    </row>
    <row r="46" spans="1:5" ht="13.5" customHeight="1" thickBot="1">
      <c r="A46" s="19">
        <v>3237</v>
      </c>
      <c r="B46" s="6"/>
      <c r="C46" s="9" t="s">
        <v>36</v>
      </c>
      <c r="D46" s="33">
        <f>E46</f>
        <v>9000</v>
      </c>
      <c r="E46" s="25">
        <v>9000</v>
      </c>
    </row>
    <row r="47" spans="1:5" ht="13.5" customHeight="1" thickBot="1">
      <c r="A47" s="19">
        <v>3238</v>
      </c>
      <c r="B47" s="6"/>
      <c r="C47" s="9" t="s">
        <v>38</v>
      </c>
      <c r="D47" s="8">
        <f>E47/1.25</f>
        <v>11020.8</v>
      </c>
      <c r="E47" s="25">
        <v>13776</v>
      </c>
    </row>
    <row r="48" spans="1:5" ht="13.5" customHeight="1" thickBot="1">
      <c r="A48" s="19">
        <v>3239</v>
      </c>
      <c r="B48" s="11"/>
      <c r="C48" s="9" t="s">
        <v>39</v>
      </c>
      <c r="D48" s="25">
        <f>D49+D50+D51+D52+D53+D54</f>
        <v>6958.400000000001</v>
      </c>
      <c r="E48" s="25">
        <f>E49+E50+E51+E52+E53+E54</f>
        <v>8698</v>
      </c>
    </row>
    <row r="49" spans="1:5" ht="13.5" customHeight="1" thickBot="1">
      <c r="A49" s="7">
        <v>32391</v>
      </c>
      <c r="B49" s="6"/>
      <c r="C49" s="6" t="s">
        <v>40</v>
      </c>
      <c r="D49" s="12">
        <f aca="true" t="shared" si="0" ref="D49:D56">E49/1.25</f>
        <v>100</v>
      </c>
      <c r="E49" s="28">
        <v>125</v>
      </c>
    </row>
    <row r="50" spans="1:5" ht="13.5" customHeight="1" thickBot="1">
      <c r="A50" s="7">
        <v>32392</v>
      </c>
      <c r="B50" s="6"/>
      <c r="C50" s="6" t="s">
        <v>41</v>
      </c>
      <c r="D50" s="12">
        <f t="shared" si="0"/>
        <v>0</v>
      </c>
      <c r="E50" s="28" t="s">
        <v>37</v>
      </c>
    </row>
    <row r="51" spans="1:5" ht="13.5" customHeight="1" thickBot="1">
      <c r="A51" s="7">
        <v>32393</v>
      </c>
      <c r="B51" s="6"/>
      <c r="C51" s="6" t="s">
        <v>42</v>
      </c>
      <c r="D51" s="12">
        <f t="shared" si="0"/>
        <v>0</v>
      </c>
      <c r="E51" s="10" t="s">
        <v>37</v>
      </c>
    </row>
    <row r="52" spans="1:5" ht="13.5" customHeight="1" thickBot="1">
      <c r="A52" s="7">
        <v>32394</v>
      </c>
      <c r="B52" s="6"/>
      <c r="C52" s="6" t="s">
        <v>43</v>
      </c>
      <c r="D52" s="12">
        <f t="shared" si="0"/>
        <v>0</v>
      </c>
      <c r="E52" s="28" t="s">
        <v>37</v>
      </c>
    </row>
    <row r="53" spans="1:5" ht="13.5" customHeight="1" thickBot="1">
      <c r="A53" s="7">
        <v>32395</v>
      </c>
      <c r="B53" s="6"/>
      <c r="C53" s="6" t="s">
        <v>44</v>
      </c>
      <c r="D53" s="12">
        <f t="shared" si="0"/>
        <v>4601.6</v>
      </c>
      <c r="E53" s="28">
        <v>5752</v>
      </c>
    </row>
    <row r="54" spans="1:5" ht="13.5" customHeight="1" thickBot="1">
      <c r="A54" s="13">
        <v>32399</v>
      </c>
      <c r="B54" s="45"/>
      <c r="C54" s="45" t="s">
        <v>45</v>
      </c>
      <c r="D54" s="46">
        <f t="shared" si="0"/>
        <v>2256.8</v>
      </c>
      <c r="E54" s="47">
        <v>2821</v>
      </c>
    </row>
    <row r="55" spans="1:5" ht="13.5" customHeight="1" thickBot="1">
      <c r="A55" s="20">
        <v>329</v>
      </c>
      <c r="B55" s="53">
        <f>E55+E58+E59</f>
        <v>16992</v>
      </c>
      <c r="C55" s="24" t="s">
        <v>46</v>
      </c>
      <c r="D55" s="53">
        <f>D57+D58+D59</f>
        <v>6227.6</v>
      </c>
      <c r="E55" s="53">
        <f>E56+E57</f>
        <v>12000</v>
      </c>
    </row>
    <row r="56" spans="1:5" ht="13.5" customHeight="1">
      <c r="A56" s="37">
        <v>3292</v>
      </c>
      <c r="B56" s="29"/>
      <c r="C56" s="15" t="s">
        <v>91</v>
      </c>
      <c r="D56" s="46">
        <f t="shared" si="0"/>
        <v>8000</v>
      </c>
      <c r="E56" s="29">
        <v>10000</v>
      </c>
    </row>
    <row r="57" spans="1:5" ht="13.5" customHeight="1" thickBot="1">
      <c r="A57" s="40">
        <v>3293</v>
      </c>
      <c r="B57" s="41"/>
      <c r="C57" s="42" t="s">
        <v>47</v>
      </c>
      <c r="D57" s="43">
        <f>E57/1.25</f>
        <v>1600</v>
      </c>
      <c r="E57" s="44">
        <v>2000</v>
      </c>
    </row>
    <row r="58" spans="1:5" ht="14.25" thickBot="1" thickTop="1">
      <c r="A58" s="19">
        <v>3294</v>
      </c>
      <c r="B58" s="11"/>
      <c r="C58" s="9" t="s">
        <v>48</v>
      </c>
      <c r="D58" s="11" t="s">
        <v>49</v>
      </c>
      <c r="E58" s="25">
        <v>1170</v>
      </c>
    </row>
    <row r="59" spans="1:5" ht="13.5" customHeight="1" thickBot="1">
      <c r="A59" s="19">
        <v>3299</v>
      </c>
      <c r="B59" s="11"/>
      <c r="C59" s="9" t="s">
        <v>69</v>
      </c>
      <c r="D59" s="25">
        <f>D60+D61</f>
        <v>3057.6000000000004</v>
      </c>
      <c r="E59" s="25">
        <f>E60+E61</f>
        <v>3822</v>
      </c>
    </row>
    <row r="60" spans="1:5" ht="13.5" customHeight="1" thickBot="1">
      <c r="A60" s="7">
        <v>32991</v>
      </c>
      <c r="B60" s="11"/>
      <c r="C60" s="6" t="s">
        <v>70</v>
      </c>
      <c r="D60" s="12">
        <f>E60/1.25</f>
        <v>1582.4</v>
      </c>
      <c r="E60" s="28">
        <v>1978</v>
      </c>
    </row>
    <row r="61" spans="1:5" ht="13.5" customHeight="1" thickBot="1">
      <c r="A61" s="7">
        <v>32999</v>
      </c>
      <c r="B61" s="11"/>
      <c r="C61" s="6" t="s">
        <v>82</v>
      </c>
      <c r="D61" s="12">
        <f>E61/1.25</f>
        <v>1475.2</v>
      </c>
      <c r="E61" s="28">
        <v>1844</v>
      </c>
    </row>
    <row r="62" spans="1:5" ht="13.5" customHeight="1" thickBot="1">
      <c r="A62" s="37">
        <v>3431</v>
      </c>
      <c r="B62" s="29">
        <f>E62</f>
        <v>1700</v>
      </c>
      <c r="C62" s="15" t="s">
        <v>51</v>
      </c>
      <c r="D62" s="14" t="s">
        <v>50</v>
      </c>
      <c r="E62" s="29">
        <v>1700</v>
      </c>
    </row>
    <row r="63" spans="1:5" ht="13.5" customHeight="1" thickBot="1">
      <c r="A63" s="21"/>
      <c r="B63" s="20"/>
      <c r="C63" s="24" t="s">
        <v>71</v>
      </c>
      <c r="D63" s="20" t="s">
        <v>52</v>
      </c>
      <c r="E63" s="38">
        <f>B12</f>
        <v>684000</v>
      </c>
    </row>
    <row r="64" spans="1:5" ht="13.5" customHeight="1" thickBot="1">
      <c r="A64" s="19">
        <v>322</v>
      </c>
      <c r="B64" s="25">
        <f>E65+E69</f>
        <v>53000</v>
      </c>
      <c r="C64" s="9" t="s">
        <v>53</v>
      </c>
      <c r="D64" s="19"/>
      <c r="E64" s="19"/>
    </row>
    <row r="65" spans="1:5" ht="13.5" customHeight="1" thickBot="1">
      <c r="A65" s="19">
        <v>3224</v>
      </c>
      <c r="B65" s="6"/>
      <c r="C65" s="9" t="s">
        <v>72</v>
      </c>
      <c r="D65" s="25">
        <f>D66+D67+D68</f>
        <v>15421.6</v>
      </c>
      <c r="E65" s="25">
        <f>E66+E67+E68</f>
        <v>19277</v>
      </c>
    </row>
    <row r="66" spans="1:5" ht="13.5" customHeight="1" thickBot="1">
      <c r="A66" s="18">
        <v>32241</v>
      </c>
      <c r="B66" s="3"/>
      <c r="C66" s="3" t="s">
        <v>73</v>
      </c>
      <c r="D66" s="12">
        <f>E66/1.25</f>
        <v>6640</v>
      </c>
      <c r="E66" s="28">
        <v>8300</v>
      </c>
    </row>
    <row r="67" spans="1:5" ht="13.5" customHeight="1" thickBot="1">
      <c r="A67" s="18">
        <v>32242</v>
      </c>
      <c r="B67" s="3"/>
      <c r="C67" s="23" t="s">
        <v>79</v>
      </c>
      <c r="D67" s="12">
        <f>E67/1.25</f>
        <v>6400</v>
      </c>
      <c r="E67" s="30">
        <v>8000</v>
      </c>
    </row>
    <row r="68" spans="1:5" ht="13.5" customHeight="1" thickBot="1">
      <c r="A68" s="21">
        <v>32244</v>
      </c>
      <c r="B68" s="23"/>
      <c r="C68" s="23" t="s">
        <v>78</v>
      </c>
      <c r="D68" s="12">
        <f>E68/1.25</f>
        <v>2381.6</v>
      </c>
      <c r="E68" s="30">
        <v>2977</v>
      </c>
    </row>
    <row r="69" spans="1:5" ht="13.5" customHeight="1" thickBot="1">
      <c r="A69" s="19">
        <v>3232</v>
      </c>
      <c r="B69" s="6"/>
      <c r="C69" s="9" t="s">
        <v>77</v>
      </c>
      <c r="D69" s="25">
        <f>D70+D71+D74</f>
        <v>31698.4</v>
      </c>
      <c r="E69" s="25">
        <f>E70+E71+E72</f>
        <v>33723</v>
      </c>
    </row>
    <row r="70" spans="1:5" ht="13.5" customHeight="1" thickBot="1">
      <c r="A70" s="13">
        <v>32321</v>
      </c>
      <c r="B70" s="3"/>
      <c r="C70" s="22" t="s">
        <v>74</v>
      </c>
      <c r="D70" s="39">
        <f>E70/1.25</f>
        <v>0</v>
      </c>
      <c r="E70" s="31">
        <v>0</v>
      </c>
    </row>
    <row r="71" spans="1:5" ht="13.5" customHeight="1" thickBot="1">
      <c r="A71" s="21">
        <v>32322</v>
      </c>
      <c r="B71" s="23"/>
      <c r="C71" s="23" t="s">
        <v>80</v>
      </c>
      <c r="D71" s="12">
        <f>E71/1.25</f>
        <v>18498.4</v>
      </c>
      <c r="E71" s="30">
        <v>23123</v>
      </c>
    </row>
    <row r="72" spans="1:5" ht="13.5" customHeight="1" thickBot="1">
      <c r="A72" s="7">
        <v>32329</v>
      </c>
      <c r="B72" s="6"/>
      <c r="C72" s="6" t="s">
        <v>54</v>
      </c>
      <c r="D72" s="12">
        <f>E72/1.25</f>
        <v>8480</v>
      </c>
      <c r="E72" s="28">
        <v>10600</v>
      </c>
    </row>
    <row r="73" spans="1:5" ht="13.5" customHeight="1" thickBot="1">
      <c r="A73" s="19">
        <v>422</v>
      </c>
      <c r="B73" s="54">
        <f>E73</f>
        <v>16500</v>
      </c>
      <c r="C73" s="9" t="s">
        <v>93</v>
      </c>
      <c r="D73" s="12"/>
      <c r="E73" s="25">
        <f>E74</f>
        <v>16500</v>
      </c>
    </row>
    <row r="74" spans="1:5" ht="13.5" customHeight="1" thickBot="1">
      <c r="A74" s="7">
        <v>42211</v>
      </c>
      <c r="B74" s="6"/>
      <c r="C74" s="6" t="s">
        <v>92</v>
      </c>
      <c r="D74" s="12">
        <f>E74/1.25</f>
        <v>13200</v>
      </c>
      <c r="E74" s="28">
        <v>16500</v>
      </c>
    </row>
    <row r="75" spans="1:5" ht="26.25" customHeight="1" thickBot="1">
      <c r="A75" s="7"/>
      <c r="B75" s="4"/>
      <c r="C75" s="16" t="s">
        <v>55</v>
      </c>
      <c r="D75" s="35">
        <f>D18+D20+D26+D29+D30+D32+D37+DD44+D47+D48+D55+D62+D65+D69</f>
        <v>502585.7299999999</v>
      </c>
      <c r="E75" s="34">
        <f>B12+B64+B73</f>
        <v>753500</v>
      </c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7" t="s">
        <v>94</v>
      </c>
    </row>
    <row r="82" ht="12.75">
      <c r="A82" s="1" t="s">
        <v>56</v>
      </c>
    </row>
    <row r="83" ht="13.5" thickBot="1">
      <c r="A83" s="1"/>
    </row>
    <row r="84" spans="1:5" ht="43.5" customHeight="1" thickBot="1">
      <c r="A84" s="23" t="s">
        <v>75</v>
      </c>
      <c r="B84" s="23" t="s">
        <v>81</v>
      </c>
      <c r="C84" s="3" t="s">
        <v>6</v>
      </c>
      <c r="D84" s="23" t="s">
        <v>57</v>
      </c>
      <c r="E84" s="23" t="s">
        <v>8</v>
      </c>
    </row>
    <row r="85" spans="1:5" ht="13.5" customHeight="1" thickBot="1">
      <c r="A85" s="4">
        <v>6615</v>
      </c>
      <c r="B85" s="8">
        <f>E92</f>
        <v>40750</v>
      </c>
      <c r="C85" s="24" t="s">
        <v>58</v>
      </c>
      <c r="D85" s="10"/>
      <c r="E85" s="10"/>
    </row>
    <row r="86" spans="1:5" ht="13.5" customHeight="1" thickBot="1">
      <c r="A86" s="23">
        <v>32251</v>
      </c>
      <c r="B86" s="20"/>
      <c r="C86" s="6" t="s">
        <v>87</v>
      </c>
      <c r="D86" s="12">
        <f aca="true" t="shared" si="1" ref="D86:D92">E86/1.25</f>
        <v>0</v>
      </c>
      <c r="E86" s="28">
        <v>0</v>
      </c>
    </row>
    <row r="87" spans="1:5" ht="13.5" customHeight="1" thickBot="1">
      <c r="A87" s="23">
        <v>32372</v>
      </c>
      <c r="B87" s="20"/>
      <c r="C87" s="6" t="s">
        <v>59</v>
      </c>
      <c r="D87" s="12">
        <f t="shared" si="1"/>
        <v>4640</v>
      </c>
      <c r="E87" s="28">
        <v>5800</v>
      </c>
    </row>
    <row r="88" spans="1:5" ht="13.5" customHeight="1" thickBot="1">
      <c r="A88" s="4">
        <v>32412</v>
      </c>
      <c r="B88" s="10"/>
      <c r="C88" s="6"/>
      <c r="D88" s="12">
        <f t="shared" si="1"/>
        <v>0</v>
      </c>
      <c r="E88" s="28">
        <v>0</v>
      </c>
    </row>
    <row r="89" spans="1:5" ht="13.5" customHeight="1" thickBot="1">
      <c r="A89" s="4">
        <v>32931</v>
      </c>
      <c r="B89" s="10"/>
      <c r="C89" s="6" t="s">
        <v>47</v>
      </c>
      <c r="D89" s="12">
        <f t="shared" si="1"/>
        <v>6000</v>
      </c>
      <c r="E89" s="28">
        <v>7500</v>
      </c>
    </row>
    <row r="90" spans="1:5" ht="13.5" customHeight="1" thickBot="1">
      <c r="A90" s="4">
        <v>32999</v>
      </c>
      <c r="B90" s="10"/>
      <c r="C90" s="6" t="s">
        <v>46</v>
      </c>
      <c r="D90" s="12">
        <f t="shared" si="1"/>
        <v>1718.4</v>
      </c>
      <c r="E90" s="28">
        <v>2148</v>
      </c>
    </row>
    <row r="91" spans="1:5" ht="13.5" thickBot="1">
      <c r="A91" s="23">
        <v>42212</v>
      </c>
      <c r="B91" s="21"/>
      <c r="C91" s="23" t="s">
        <v>97</v>
      </c>
      <c r="D91" s="33">
        <f t="shared" si="1"/>
        <v>20241.6</v>
      </c>
      <c r="E91" s="28">
        <v>25302</v>
      </c>
    </row>
    <row r="92" spans="1:5" ht="16.5" thickBot="1">
      <c r="A92" s="23"/>
      <c r="B92" s="23"/>
      <c r="C92" s="27" t="s">
        <v>60</v>
      </c>
      <c r="D92" s="52">
        <f t="shared" si="1"/>
        <v>32600</v>
      </c>
      <c r="E92" s="36">
        <f>SUM(E86:E91)</f>
        <v>40750</v>
      </c>
    </row>
    <row r="93" ht="12.75">
      <c r="A93" s="1"/>
    </row>
    <row r="94" ht="12.75">
      <c r="A94" s="1" t="s">
        <v>61</v>
      </c>
    </row>
    <row r="95" ht="12.75">
      <c r="A95" s="1"/>
    </row>
    <row r="96" ht="12.75">
      <c r="A96" s="1" t="s">
        <v>62</v>
      </c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Knjižnica</cp:lastModifiedBy>
  <cp:lastPrinted>2015-07-21T08:45:35Z</cp:lastPrinted>
  <dcterms:created xsi:type="dcterms:W3CDTF">2012-04-18T09:55:55Z</dcterms:created>
  <dcterms:modified xsi:type="dcterms:W3CDTF">2016-01-20T10:42:31Z</dcterms:modified>
  <cp:category/>
  <cp:version/>
  <cp:contentType/>
  <cp:contentStatus/>
</cp:coreProperties>
</file>